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e d'emploi" sheetId="1" state="visible" r:id="rId3"/>
    <sheet name="Semaine" sheetId="2" state="visible" r:id="rId4"/>
  </sheets>
  <definedNames>
    <definedName function="false" hidden="false" localSheetId="1" name="_xlnm.Print_Titles" vbProcedure="false">Semaine!$4:$5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<sst xmlns="http://schemas.openxmlformats.org/spreadsheetml/2006/main" count="159" uniqueCount="63">
  <si>
    <t xml:space="preserve">Planning horaire hebdomadaire — mode d'emploi</t>
  </si>
  <si>
    <t xml:space="preserve">Modèle gratuit proposé par weplanify.io — libre d'utilisation et de modification.</t>
  </si>
  <si>
    <t xml:space="preserve">1.</t>
  </si>
  <si>
    <t xml:space="preserve">Ouvrez l'onglet « Semaine ». Saisissez la date du lundi dans la case « Semaine du » : les dates de la semaine se remplissent seules.</t>
  </si>
  <si>
    <t xml:space="preserve">2.</t>
  </si>
  <si>
    <t xml:space="preserve">Indiquez dans « Présents minimum par jour » le nombre de personnes qu'il vous faut au minimum chaque jour.</t>
  </si>
  <si>
    <t xml:space="preserve">3.</t>
  </si>
  <si>
    <t xml:space="preserve">Remplissez une ligne par employé : nom, poste et site. Les lignes d'exemple se remplacent par vos propres équipes.</t>
  </si>
  <si>
    <t xml:space="preserve">4.</t>
  </si>
  <si>
    <t xml:space="preserve">Pour chaque jour, saisissez l'horaire sous la forme 08:00-16:00 (heure de début, tiret, heure de fin), ou le mot Repos.</t>
  </si>
  <si>
    <t xml:space="preserve">5.</t>
  </si>
  <si>
    <t xml:space="preserve">Un horaire de nuit qui passe minuit se saisit normalement, par exemple 22:00-06:00 : il compte 8 heures.</t>
  </si>
  <si>
    <t xml:space="preserve">6.</t>
  </si>
  <si>
    <t xml:space="preserve">La colonne « Heures semaine » additionne la durée des horaires saisis. La colonne « Jours travaillés » compte les jours qui ne sont ni vides ni en repos.</t>
  </si>
  <si>
    <t xml:space="preserve">7.</t>
  </si>
  <si>
    <t xml:space="preserve">La ligne « Présents par jour » compte les personnes planifiées chaque jour. Elle passe en rouge si ce nombre est inférieur au minimum saisi en haut.</t>
  </si>
  <si>
    <t xml:space="preserve">8.</t>
  </si>
  <si>
    <t xml:space="preserve">Les cases laissées vides ne comptent ni comme travail ni comme repos. Les cases « Repos » apparaissent en gris.</t>
  </si>
  <si>
    <t xml:space="preserve">9.</t>
  </si>
  <si>
    <t xml:space="preserve">Si une case affiche une erreur dans « Heures semaine », vérifiez le format de l'horaire sur la ligne concernée (deux heures séparées par un tiret).</t>
  </si>
  <si>
    <t xml:space="preserve">10.</t>
  </si>
  <si>
    <t xml:space="preserve">Pour ajouter des employés, utilisez les lignes vides sous les exemples : les formules y sont déjà prêtes. Vous pouvez aussi copier une ligne existante.</t>
  </si>
  <si>
    <t xml:space="preserve">Ce modèle ne vérifie aucune règle légale (repos minimal, durée maximale) : elles dépendent de votre pays et de votre convention collective.</t>
  </si>
  <si>
    <t xml:space="preserve">Semaine du</t>
  </si>
  <si>
    <t xml:space="preserve">Horaire : 08:00-16:00 (ou 22:00-06:00 pour une nuit) ; jour de repos : Repos.</t>
  </si>
  <si>
    <t xml:space="preserve">Présents minimum par jour</t>
  </si>
  <si>
    <t xml:space="preserve">Nom</t>
  </si>
  <si>
    <t xml:space="preserve">Poste</t>
  </si>
  <si>
    <t xml:space="preserve">Site</t>
  </si>
  <si>
    <t xml:space="preserve">Lundi</t>
  </si>
  <si>
    <t xml:space="preserve">Mardi</t>
  </si>
  <si>
    <t xml:space="preserve">Mercredi</t>
  </si>
  <si>
    <t xml:space="preserve">Jeudi</t>
  </si>
  <si>
    <t xml:space="preserve">Vendredi</t>
  </si>
  <si>
    <t xml:space="preserve">Samedi</t>
  </si>
  <si>
    <t xml:space="preserve">Dimanche</t>
  </si>
  <si>
    <t xml:space="preserve">Heures semaine</t>
  </si>
  <si>
    <t xml:space="preserve">Jours travaillés</t>
  </si>
  <si>
    <t xml:space="preserve">Awa Diop</t>
  </si>
  <si>
    <t xml:space="preserve">Matin</t>
  </si>
  <si>
    <t xml:space="preserve">Dakar Plateau</t>
  </si>
  <si>
    <t xml:space="preserve">06:00-14:00</t>
  </si>
  <si>
    <t xml:space="preserve">Repos</t>
  </si>
  <si>
    <t xml:space="preserve">Moussa Ndiaye</t>
  </si>
  <si>
    <t xml:space="preserve">Soir</t>
  </si>
  <si>
    <t xml:space="preserve">14:00-22:00</t>
  </si>
  <si>
    <t xml:space="preserve">Fatou Sow</t>
  </si>
  <si>
    <t xml:space="preserve">Nuit</t>
  </si>
  <si>
    <t xml:space="preserve">22:00-06:00</t>
  </si>
  <si>
    <t xml:space="preserve">Ibrahima Fall</t>
  </si>
  <si>
    <t xml:space="preserve">08:00-16:00</t>
  </si>
  <si>
    <t xml:space="preserve">Mariama Ba</t>
  </si>
  <si>
    <t xml:space="preserve">Oumar Sarr</t>
  </si>
  <si>
    <t xml:space="preserve">Thiès</t>
  </si>
  <si>
    <t xml:space="preserve">Aïssatou Diallo</t>
  </si>
  <si>
    <t xml:space="preserve">Cheikh Gueye</t>
  </si>
  <si>
    <t xml:space="preserve">Khady Faye</t>
  </si>
  <si>
    <t xml:space="preserve">08:00-13:00</t>
  </si>
  <si>
    <t xml:space="preserve">Mamadou Sy</t>
  </si>
  <si>
    <t xml:space="preserve">Mbour</t>
  </si>
  <si>
    <t xml:space="preserve">Rokhaya Mbaye</t>
  </si>
  <si>
    <t xml:space="preserve">Abdoulaye Kane</t>
  </si>
  <si>
    <t xml:space="preserve">Présents par jour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</si>
</sst>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dd/mm"/>
    <numFmt numFmtId="167" formatCode="0.00"/>
    <numFmt numFmtId="168" formatCode="0"/>
  </numFmts>
  <fonts count="8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color rgb="FF7F7F7F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BF6E4"/>
        <bgColor rgb="FFEDEDED"/>
      </patternFill>
    </fill>
    <fill>
      <patternFill patternType="solid">
        <fgColor rgb="FFEDEDED"/>
        <bgColor rgb="FFE7E6E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6D3D0"/>
        </patternFill>
      </fill>
    </dxf>
    <dxf>
      <fill>
        <patternFill>
          <bgColor rgb="FFE7E6E6"/>
        </patternFill>
      </fill>
    </dxf>
  </dxfs>
  <colors>
    <indexedColors>
      <rgbColor rgb="FF000000"/>
      <rgbColor rgb="FFEDEDED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BF6E4"/>
      <rgbColor rgb="FFE7E6E6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6D3D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B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2" customFormat="false" ht="17.3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33" hidden="false" customHeight="true" outlineLevel="0" collapsed="false">
      <c r="A5" s="3" t="s">
        <v>2</v>
      </c>
      <c r="B5" s="4" t="s">
        <v>3</v>
      </c>
    </row>
    <row r="6" customFormat="false" ht="33" hidden="false" customHeight="true" outlineLevel="0" collapsed="false">
      <c r="A6" s="3" t="s">
        <v>4</v>
      </c>
      <c r="B6" s="4" t="s">
        <v>5</v>
      </c>
    </row>
    <row r="7" customFormat="false" ht="33" hidden="false" customHeight="true" outlineLevel="0" collapsed="false">
      <c r="A7" s="3" t="s">
        <v>6</v>
      </c>
      <c r="B7" s="4" t="s">
        <v>7</v>
      </c>
    </row>
    <row r="8" customFormat="false" ht="33" hidden="false" customHeight="true" outlineLevel="0" collapsed="false">
      <c r="A8" s="3" t="s">
        <v>8</v>
      </c>
      <c r="B8" s="4" t="s">
        <v>9</v>
      </c>
    </row>
    <row r="9" customFormat="false" ht="33" hidden="false" customHeight="true" outlineLevel="0" collapsed="false">
      <c r="A9" s="3" t="s">
        <v>10</v>
      </c>
      <c r="B9" s="4" t="s">
        <v>11</v>
      </c>
    </row>
    <row r="10" customFormat="false" ht="33" hidden="false" customHeight="true" outlineLevel="0" collapsed="false">
      <c r="A10" s="3" t="s">
        <v>12</v>
      </c>
      <c r="B10" s="4" t="s">
        <v>13</v>
      </c>
    </row>
    <row r="11" customFormat="false" ht="33" hidden="false" customHeight="true" outlineLevel="0" collapsed="false">
      <c r="A11" s="3" t="s">
        <v>14</v>
      </c>
      <c r="B11" s="4" t="s">
        <v>15</v>
      </c>
    </row>
    <row r="12" customFormat="false" ht="33" hidden="false" customHeight="true" outlineLevel="0" collapsed="false">
      <c r="A12" s="3" t="s">
        <v>16</v>
      </c>
      <c r="B12" s="4" t="s">
        <v>17</v>
      </c>
    </row>
    <row r="13" customFormat="false" ht="33" hidden="false" customHeight="true" outlineLevel="0" collapsed="false">
      <c r="A13" s="3" t="s">
        <v>18</v>
      </c>
      <c r="B13" s="4" t="s">
        <v>19</v>
      </c>
    </row>
    <row r="14" customFormat="false" ht="33" hidden="false" customHeight="true" outlineLevel="0" collapsed="false">
      <c r="A14" s="3" t="s">
        <v>20</v>
      </c>
      <c r="B14" s="4" t="s">
        <v>21</v>
      </c>
    </row>
    <row r="16" customFormat="false" ht="33" hidden="false" customHeight="true" outlineLevel="0" collapsed="false">
      <c r="B16" s="5" t="s">
        <v>22</v>
      </c>
    </row>
  </sheetData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0"/>
    <col collapsed="false" customWidth="true" hidden="false" outlineLevel="0" max="3" min="3" style="0" width="16"/>
    <col collapsed="false" customWidth="true" hidden="false" outlineLevel="0" max="10" min="4" style="0" width="13"/>
    <col collapsed="false" customWidth="true" hidden="false" outlineLevel="0" max="12" min="11" style="0" width="15"/>
  </cols>
  <sheetData>
    <row r="1" customFormat="false" ht="15" hidden="false" customHeight="false" outlineLevel="0" collapsed="false">
      <c r="A1" s="6" t="s">
        <v>23</v>
      </c>
      <c r="C1" s="7" t="n">
        <v>46307</v>
      </c>
      <c r="E1" s="2" t="s">
        <v>24</v>
      </c>
    </row>
    <row r="2" customFormat="false" ht="15" hidden="false" customHeight="false" outlineLevel="0" collapsed="false">
      <c r="A2" s="6" t="s">
        <v>25</v>
      </c>
      <c r="C2" s="8" t="n">
        <v>2</v>
      </c>
    </row>
    <row r="4" customFormat="false" ht="19.5" hidden="false" customHeight="true" outlineLevel="0" collapsed="false">
      <c r="A4" s="9" t="s">
        <v>26</v>
      </c>
      <c r="B4" s="9" t="s">
        <v>27</v>
      </c>
      <c r="C4" s="9" t="s">
        <v>28</v>
      </c>
      <c r="D4" s="9" t="s">
        <v>29</v>
      </c>
      <c r="E4" s="9" t="s">
        <v>30</v>
      </c>
      <c r="F4" s="9" t="s">
        <v>31</v>
      </c>
      <c r="G4" s="9" t="s">
        <v>32</v>
      </c>
      <c r="H4" s="9" t="s">
        <v>33</v>
      </c>
      <c r="I4" s="9" t="s">
        <v>34</v>
      </c>
      <c r="J4" s="9" t="s">
        <v>35</v>
      </c>
      <c r="K4" s="9" t="s">
        <v>36</v>
      </c>
      <c r="L4" s="9" t="s">
        <v>37</v>
      </c>
    </row>
    <row r="5" customFormat="false" ht="15" hidden="false" customHeight="false" outlineLevel="0" collapsed="false">
      <c r="A5" s="10"/>
      <c r="B5" s="10"/>
      <c r="C5" s="10"/>
      <c r="D5" s="11" t="n">
        <f aca="false">IF($C$1="","",$C$1+0)</f>
        <v>46307</v>
      </c>
      <c r="E5" s="11" t="n">
        <f aca="false">IF($C$1="","",$C$1+1)</f>
        <v>46308</v>
      </c>
      <c r="F5" s="11" t="n">
        <f aca="false">IF($C$1="","",$C$1+2)</f>
        <v>46309</v>
      </c>
      <c r="G5" s="11" t="n">
        <f aca="false">IF($C$1="","",$C$1+3)</f>
        <v>46310</v>
      </c>
      <c r="H5" s="11" t="n">
        <f aca="false">IF($C$1="","",$C$1+4)</f>
        <v>46311</v>
      </c>
      <c r="I5" s="11" t="n">
        <f aca="false">IF($C$1="","",$C$1+5)</f>
        <v>46312</v>
      </c>
      <c r="J5" s="11" t="n">
        <f aca="false">IF($C$1="","",$C$1+6)</f>
        <v>46313</v>
      </c>
      <c r="K5" s="10"/>
      <c r="L5" s="10"/>
    </row>
    <row r="6" customFormat="false" ht="15" hidden="false" customHeight="false" outlineLevel="0" collapsed="false">
      <c r="A6" s="12" t="s">
        <v>38</v>
      </c>
      <c r="B6" s="12" t="s">
        <v>39</v>
      </c>
      <c r="C6" s="12" t="s">
        <v>40</v>
      </c>
      <c r="D6" s="13" t="s">
        <v>41</v>
      </c>
      <c r="E6" s="13" t="s">
        <v>41</v>
      </c>
      <c r="F6" s="13" t="s">
        <v>41</v>
      </c>
      <c r="G6" s="13" t="s">
        <v>41</v>
      </c>
      <c r="H6" s="13" t="s">
        <v>41</v>
      </c>
      <c r="I6" s="13" t="s">
        <v>42</v>
      </c>
      <c r="J6" s="13" t="s">
        <v>42</v>
      </c>
      <c r="K6" s="14" t="n">
        <f aca="false">IF($A6="","",ROUND(IF(ISNUMBER(FIND("-",D6)),MOD(TIMEVALUE(TRIM(MID(SUBSTITUTE(LOWER(D6),"h",":"),FIND("-",SUBSTITUTE(LOWER(D6),"h",":"))+1,99)))-TIMEVALUE(TRIM(LEFT(SUBSTITUTE(LOWER(D6),"h",":"),FIND("-",SUBSTITUTE(LOWER(D6),"h",":"))-1))),1)*24,0)+IF(ISNUMBER(FIND("-",E6)),MOD(TIMEVALUE(TRIM(MID(SUBSTITUTE(LOWER(E6),"h",":"),FIND("-",SUBSTITUTE(LOWER(E6),"h",":"))+1,99)))-TIMEVALUE(TRIM(LEFT(SUBSTITUTE(LOWER(E6),"h",":"),FIND("-",SUBSTITUTE(LOWER(E6),"h",":"))-1))),1)*24,0)+IF(ISNUMBER(FIND("-",F6)),MOD(TIMEVALUE(TRIM(MID(SUBSTITUTE(LOWER(F6),"h",":"),FIND("-",SUBSTITUTE(LOWER(F6),"h",":"))+1,99)))-TIMEVALUE(TRIM(LEFT(SUBSTITUTE(LOWER(F6),"h",":"),FIND("-",SUBSTITUTE(LOWER(F6),"h",":"))-1))),1)*24,0)+IF(ISNUMBER(FIND("-",G6)),MOD(TIMEVALUE(TRIM(MID(SUBSTITUTE(LOWER(G6),"h",":"),FIND("-",SUBSTITUTE(LOWER(G6),"h",":"))+1,99)))-TIMEVALUE(TRIM(LEFT(SUBSTITUTE(LOWER(G6),"h",":"),FIND("-",SUBSTITUTE(LOWER(G6),"h",":"))-1))),1)*24,0)+IF(ISNUMBER(FIND("-",H6)),MOD(TIMEVALUE(TRIM(MID(SUBSTITUTE(LOWER(H6),"h",":"),FIND("-",SUBSTITUTE(LOWER(H6),"h",":"))+1,99)))-TIMEVALUE(TRIM(LEFT(SUBSTITUTE(LOWER(H6),"h",":"),FIND("-",SUBSTITUTE(LOWER(H6),"h",":"))-1))),1)*24,0)+IF(ISNUMBER(FIND("-",I6)),MOD(TIMEVALUE(TRIM(MID(SUBSTITUTE(LOWER(I6),"h",":"),FIND("-",SUBSTITUTE(LOWER(I6),"h",":"))+1,99)))-TIMEVALUE(TRIM(LEFT(SUBSTITUTE(LOWER(I6),"h",":"),FIND("-",SUBSTITUTE(LOWER(I6),"h",":"))-1))),1)*24,0)+IF(ISNUMBER(FIND("-",J6)),MOD(TIMEVALUE(TRIM(MID(SUBSTITUTE(LOWER(J6),"h",":"),FIND("-",SUBSTITUTE(LOWER(J6),"h",":"))+1,99)))-TIMEVALUE(TRIM(LEFT(SUBSTITUTE(LOWER(J6),"h",":"),FIND("-",SUBSTITUTE(LOWER(J6),"h",":"))-1))),1)*24,0),2))</f>
        <v>40</v>
      </c>
      <c r="L6" s="15" t="n">
        <f aca="false">IF($A6="","",COUNTA(D6:J6)-COUNTIF(D6:J6,"Repos"))</f>
        <v>5</v>
      </c>
    </row>
    <row r="7" customFormat="false" ht="15" hidden="false" customHeight="false" outlineLevel="0" collapsed="false">
      <c r="A7" s="12" t="s">
        <v>43</v>
      </c>
      <c r="B7" s="12" t="s">
        <v>44</v>
      </c>
      <c r="C7" s="12" t="s">
        <v>40</v>
      </c>
      <c r="D7" s="13" t="s">
        <v>45</v>
      </c>
      <c r="E7" s="13" t="s">
        <v>45</v>
      </c>
      <c r="F7" s="13" t="s">
        <v>45</v>
      </c>
      <c r="G7" s="13" t="s">
        <v>42</v>
      </c>
      <c r="H7" s="13" t="s">
        <v>42</v>
      </c>
      <c r="I7" s="13" t="s">
        <v>45</v>
      </c>
      <c r="J7" s="13" t="s">
        <v>45</v>
      </c>
      <c r="K7" s="14" t="n">
        <f aca="false">IF($A7="","",ROUND(IF(ISNUMBER(FIND("-",D7)),MOD(TIMEVALUE(TRIM(MID(SUBSTITUTE(LOWER(D7),"h",":"),FIND("-",SUBSTITUTE(LOWER(D7),"h",":"))+1,99)))-TIMEVALUE(TRIM(LEFT(SUBSTITUTE(LOWER(D7),"h",":"),FIND("-",SUBSTITUTE(LOWER(D7),"h",":"))-1))),1)*24,0)+IF(ISNUMBER(FIND("-",E7)),MOD(TIMEVALUE(TRIM(MID(SUBSTITUTE(LOWER(E7),"h",":"),FIND("-",SUBSTITUTE(LOWER(E7),"h",":"))+1,99)))-TIMEVALUE(TRIM(LEFT(SUBSTITUTE(LOWER(E7),"h",":"),FIND("-",SUBSTITUTE(LOWER(E7),"h",":"))-1))),1)*24,0)+IF(ISNUMBER(FIND("-",F7)),MOD(TIMEVALUE(TRIM(MID(SUBSTITUTE(LOWER(F7),"h",":"),FIND("-",SUBSTITUTE(LOWER(F7),"h",":"))+1,99)))-TIMEVALUE(TRIM(LEFT(SUBSTITUTE(LOWER(F7),"h",":"),FIND("-",SUBSTITUTE(LOWER(F7),"h",":"))-1))),1)*24,0)+IF(ISNUMBER(FIND("-",G7)),MOD(TIMEVALUE(TRIM(MID(SUBSTITUTE(LOWER(G7),"h",":"),FIND("-",SUBSTITUTE(LOWER(G7),"h",":"))+1,99)))-TIMEVALUE(TRIM(LEFT(SUBSTITUTE(LOWER(G7),"h",":"),FIND("-",SUBSTITUTE(LOWER(G7),"h",":"))-1))),1)*24,0)+IF(ISNUMBER(FIND("-",H7)),MOD(TIMEVALUE(TRIM(MID(SUBSTITUTE(LOWER(H7),"h",":"),FIND("-",SUBSTITUTE(LOWER(H7),"h",":"))+1,99)))-TIMEVALUE(TRIM(LEFT(SUBSTITUTE(LOWER(H7),"h",":"),FIND("-",SUBSTITUTE(LOWER(H7),"h",":"))-1))),1)*24,0)+IF(ISNUMBER(FIND("-",I7)),MOD(TIMEVALUE(TRIM(MID(SUBSTITUTE(LOWER(I7),"h",":"),FIND("-",SUBSTITUTE(LOWER(I7),"h",":"))+1,99)))-TIMEVALUE(TRIM(LEFT(SUBSTITUTE(LOWER(I7),"h",":"),FIND("-",SUBSTITUTE(LOWER(I7),"h",":"))-1))),1)*24,0)+IF(ISNUMBER(FIND("-",J7)),MOD(TIMEVALUE(TRIM(MID(SUBSTITUTE(LOWER(J7),"h",":"),FIND("-",SUBSTITUTE(LOWER(J7),"h",":"))+1,99)))-TIMEVALUE(TRIM(LEFT(SUBSTITUTE(LOWER(J7),"h",":"),FIND("-",SUBSTITUTE(LOWER(J7),"h",":"))-1))),1)*24,0),2))</f>
        <v>40</v>
      </c>
      <c r="L7" s="15" t="n">
        <f aca="false">IF($A7="","",COUNTA(D7:J7)-COUNTIF(D7:J7,"Repos"))</f>
        <v>5</v>
      </c>
    </row>
    <row r="8" customFormat="false" ht="15" hidden="false" customHeight="false" outlineLevel="0" collapsed="false">
      <c r="A8" s="12" t="s">
        <v>46</v>
      </c>
      <c r="B8" s="12" t="s">
        <v>47</v>
      </c>
      <c r="C8" s="12" t="s">
        <v>40</v>
      </c>
      <c r="D8" s="13" t="s">
        <v>48</v>
      </c>
      <c r="E8" s="13" t="s">
        <v>48</v>
      </c>
      <c r="F8" s="13" t="s">
        <v>42</v>
      </c>
      <c r="G8" s="13" t="s">
        <v>42</v>
      </c>
      <c r="H8" s="13" t="s">
        <v>48</v>
      </c>
      <c r="I8" s="13" t="s">
        <v>48</v>
      </c>
      <c r="J8" s="13" t="s">
        <v>48</v>
      </c>
      <c r="K8" s="14" t="n">
        <f aca="false">IF($A8="","",ROUND(IF(ISNUMBER(FIND("-",D8)),MOD(TIMEVALUE(TRIM(MID(SUBSTITUTE(LOWER(D8),"h",":"),FIND("-",SUBSTITUTE(LOWER(D8),"h",":"))+1,99)))-TIMEVALUE(TRIM(LEFT(SUBSTITUTE(LOWER(D8),"h",":"),FIND("-",SUBSTITUTE(LOWER(D8),"h",":"))-1))),1)*24,0)+IF(ISNUMBER(FIND("-",E8)),MOD(TIMEVALUE(TRIM(MID(SUBSTITUTE(LOWER(E8),"h",":"),FIND("-",SUBSTITUTE(LOWER(E8),"h",":"))+1,99)))-TIMEVALUE(TRIM(LEFT(SUBSTITUTE(LOWER(E8),"h",":"),FIND("-",SUBSTITUTE(LOWER(E8),"h",":"))-1))),1)*24,0)+IF(ISNUMBER(FIND("-",F8)),MOD(TIMEVALUE(TRIM(MID(SUBSTITUTE(LOWER(F8),"h",":"),FIND("-",SUBSTITUTE(LOWER(F8),"h",":"))+1,99)))-TIMEVALUE(TRIM(LEFT(SUBSTITUTE(LOWER(F8),"h",":"),FIND("-",SUBSTITUTE(LOWER(F8),"h",":"))-1))),1)*24,0)+IF(ISNUMBER(FIND("-",G8)),MOD(TIMEVALUE(TRIM(MID(SUBSTITUTE(LOWER(G8),"h",":"),FIND("-",SUBSTITUTE(LOWER(G8),"h",":"))+1,99)))-TIMEVALUE(TRIM(LEFT(SUBSTITUTE(LOWER(G8),"h",":"),FIND("-",SUBSTITUTE(LOWER(G8),"h",":"))-1))),1)*24,0)+IF(ISNUMBER(FIND("-",H8)),MOD(TIMEVALUE(TRIM(MID(SUBSTITUTE(LOWER(H8),"h",":"),FIND("-",SUBSTITUTE(LOWER(H8),"h",":"))+1,99)))-TIMEVALUE(TRIM(LEFT(SUBSTITUTE(LOWER(H8),"h",":"),FIND("-",SUBSTITUTE(LOWER(H8),"h",":"))-1))),1)*24,0)+IF(ISNUMBER(FIND("-",I8)),MOD(TIMEVALUE(TRIM(MID(SUBSTITUTE(LOWER(I8),"h",":"),FIND("-",SUBSTITUTE(LOWER(I8),"h",":"))+1,99)))-TIMEVALUE(TRIM(LEFT(SUBSTITUTE(LOWER(I8),"h",":"),FIND("-",SUBSTITUTE(LOWER(I8),"h",":"))-1))),1)*24,0)+IF(ISNUMBER(FIND("-",J8)),MOD(TIMEVALUE(TRIM(MID(SUBSTITUTE(LOWER(J8),"h",":"),FIND("-",SUBSTITUTE(LOWER(J8),"h",":"))+1,99)))-TIMEVALUE(TRIM(LEFT(SUBSTITUTE(LOWER(J8),"h",":"),FIND("-",SUBSTITUTE(LOWER(J8),"h",":"))-1))),1)*24,0),2))</f>
        <v>40</v>
      </c>
      <c r="L8" s="15" t="n">
        <f aca="false">IF($A8="","",COUNTA(D8:J8)-COUNTIF(D8:J8,"Repos"))</f>
        <v>5</v>
      </c>
    </row>
    <row r="9" customFormat="false" ht="15" hidden="false" customHeight="false" outlineLevel="0" collapsed="false">
      <c r="A9" s="12" t="s">
        <v>49</v>
      </c>
      <c r="B9" s="12" t="s">
        <v>39</v>
      </c>
      <c r="C9" s="12" t="s">
        <v>40</v>
      </c>
      <c r="D9" s="13" t="s">
        <v>42</v>
      </c>
      <c r="E9" s="13" t="s">
        <v>50</v>
      </c>
      <c r="F9" s="13" t="s">
        <v>50</v>
      </c>
      <c r="G9" s="13" t="s">
        <v>50</v>
      </c>
      <c r="H9" s="13" t="s">
        <v>50</v>
      </c>
      <c r="I9" s="13" t="s">
        <v>50</v>
      </c>
      <c r="J9" s="13" t="s">
        <v>42</v>
      </c>
      <c r="K9" s="14" t="n">
        <f aca="false">IF($A9="","",ROUND(IF(ISNUMBER(FIND("-",D9)),MOD(TIMEVALUE(TRIM(MID(SUBSTITUTE(LOWER(D9),"h",":"),FIND("-",SUBSTITUTE(LOWER(D9),"h",":"))+1,99)))-TIMEVALUE(TRIM(LEFT(SUBSTITUTE(LOWER(D9),"h",":"),FIND("-",SUBSTITUTE(LOWER(D9),"h",":"))-1))),1)*24,0)+IF(ISNUMBER(FIND("-",E9)),MOD(TIMEVALUE(TRIM(MID(SUBSTITUTE(LOWER(E9),"h",":"),FIND("-",SUBSTITUTE(LOWER(E9),"h",":"))+1,99)))-TIMEVALUE(TRIM(LEFT(SUBSTITUTE(LOWER(E9),"h",":"),FIND("-",SUBSTITUTE(LOWER(E9),"h",":"))-1))),1)*24,0)+IF(ISNUMBER(FIND("-",F9)),MOD(TIMEVALUE(TRIM(MID(SUBSTITUTE(LOWER(F9),"h",":"),FIND("-",SUBSTITUTE(LOWER(F9),"h",":"))+1,99)))-TIMEVALUE(TRIM(LEFT(SUBSTITUTE(LOWER(F9),"h",":"),FIND("-",SUBSTITUTE(LOWER(F9),"h",":"))-1))),1)*24,0)+IF(ISNUMBER(FIND("-",G9)),MOD(TIMEVALUE(TRIM(MID(SUBSTITUTE(LOWER(G9),"h",":"),FIND("-",SUBSTITUTE(LOWER(G9),"h",":"))+1,99)))-TIMEVALUE(TRIM(LEFT(SUBSTITUTE(LOWER(G9),"h",":"),FIND("-",SUBSTITUTE(LOWER(G9),"h",":"))-1))),1)*24,0)+IF(ISNUMBER(FIND("-",H9)),MOD(TIMEVALUE(TRIM(MID(SUBSTITUTE(LOWER(H9),"h",":"),FIND("-",SUBSTITUTE(LOWER(H9),"h",":"))+1,99)))-TIMEVALUE(TRIM(LEFT(SUBSTITUTE(LOWER(H9),"h",":"),FIND("-",SUBSTITUTE(LOWER(H9),"h",":"))-1))),1)*24,0)+IF(ISNUMBER(FIND("-",I9)),MOD(TIMEVALUE(TRIM(MID(SUBSTITUTE(LOWER(I9),"h",":"),FIND("-",SUBSTITUTE(LOWER(I9),"h",":"))+1,99)))-TIMEVALUE(TRIM(LEFT(SUBSTITUTE(LOWER(I9),"h",":"),FIND("-",SUBSTITUTE(LOWER(I9),"h",":"))-1))),1)*24,0)+IF(ISNUMBER(FIND("-",J9)),MOD(TIMEVALUE(TRIM(MID(SUBSTITUTE(LOWER(J9),"h",":"),FIND("-",SUBSTITUTE(LOWER(J9),"h",":"))+1,99)))-TIMEVALUE(TRIM(LEFT(SUBSTITUTE(LOWER(J9),"h",":"),FIND("-",SUBSTITUTE(LOWER(J9),"h",":"))-1))),1)*24,0),2))</f>
        <v>40</v>
      </c>
      <c r="L9" s="15" t="n">
        <f aca="false">IF($A9="","",COUNTA(D9:J9)-COUNTIF(D9:J9,"Repos"))</f>
        <v>5</v>
      </c>
    </row>
    <row r="10" customFormat="false" ht="15" hidden="false" customHeight="false" outlineLevel="0" collapsed="false">
      <c r="A10" s="12" t="s">
        <v>51</v>
      </c>
      <c r="B10" s="12" t="s">
        <v>44</v>
      </c>
      <c r="C10" s="12" t="s">
        <v>40</v>
      </c>
      <c r="D10" s="13" t="s">
        <v>45</v>
      </c>
      <c r="E10" s="13" t="s">
        <v>42</v>
      </c>
      <c r="F10" s="13" t="s">
        <v>42</v>
      </c>
      <c r="G10" s="13" t="s">
        <v>45</v>
      </c>
      <c r="H10" s="13" t="s">
        <v>45</v>
      </c>
      <c r="I10" s="13" t="s">
        <v>45</v>
      </c>
      <c r="J10" s="13" t="s">
        <v>45</v>
      </c>
      <c r="K10" s="14" t="n">
        <f aca="false">IF($A10="","",ROUND(IF(ISNUMBER(FIND("-",D10)),MOD(TIMEVALUE(TRIM(MID(SUBSTITUTE(LOWER(D10),"h",":"),FIND("-",SUBSTITUTE(LOWER(D10),"h",":"))+1,99)))-TIMEVALUE(TRIM(LEFT(SUBSTITUTE(LOWER(D10),"h",":"),FIND("-",SUBSTITUTE(LOWER(D10),"h",":"))-1))),1)*24,0)+IF(ISNUMBER(FIND("-",E10)),MOD(TIMEVALUE(TRIM(MID(SUBSTITUTE(LOWER(E10),"h",":"),FIND("-",SUBSTITUTE(LOWER(E10),"h",":"))+1,99)))-TIMEVALUE(TRIM(LEFT(SUBSTITUTE(LOWER(E10),"h",":"),FIND("-",SUBSTITUTE(LOWER(E10),"h",":"))-1))),1)*24,0)+IF(ISNUMBER(FIND("-",F10)),MOD(TIMEVALUE(TRIM(MID(SUBSTITUTE(LOWER(F10),"h",":"),FIND("-",SUBSTITUTE(LOWER(F10),"h",":"))+1,99)))-TIMEVALUE(TRIM(LEFT(SUBSTITUTE(LOWER(F10),"h",":"),FIND("-",SUBSTITUTE(LOWER(F10),"h",":"))-1))),1)*24,0)+IF(ISNUMBER(FIND("-",G10)),MOD(TIMEVALUE(TRIM(MID(SUBSTITUTE(LOWER(G10),"h",":"),FIND("-",SUBSTITUTE(LOWER(G10),"h",":"))+1,99)))-TIMEVALUE(TRIM(LEFT(SUBSTITUTE(LOWER(G10),"h",":"),FIND("-",SUBSTITUTE(LOWER(G10),"h",":"))-1))),1)*24,0)+IF(ISNUMBER(FIND("-",H10)),MOD(TIMEVALUE(TRIM(MID(SUBSTITUTE(LOWER(H10),"h",":"),FIND("-",SUBSTITUTE(LOWER(H10),"h",":"))+1,99)))-TIMEVALUE(TRIM(LEFT(SUBSTITUTE(LOWER(H10),"h",":"),FIND("-",SUBSTITUTE(LOWER(H10),"h",":"))-1))),1)*24,0)+IF(ISNUMBER(FIND("-",I10)),MOD(TIMEVALUE(TRIM(MID(SUBSTITUTE(LOWER(I10),"h",":"),FIND("-",SUBSTITUTE(LOWER(I10),"h",":"))+1,99)))-TIMEVALUE(TRIM(LEFT(SUBSTITUTE(LOWER(I10),"h",":"),FIND("-",SUBSTITUTE(LOWER(I10),"h",":"))-1))),1)*24,0)+IF(ISNUMBER(FIND("-",J10)),MOD(TIMEVALUE(TRIM(MID(SUBSTITUTE(LOWER(J10),"h",":"),FIND("-",SUBSTITUTE(LOWER(J10),"h",":"))+1,99)))-TIMEVALUE(TRIM(LEFT(SUBSTITUTE(LOWER(J10),"h",":"),FIND("-",SUBSTITUTE(LOWER(J10),"h",":"))-1))),1)*24,0),2))</f>
        <v>40</v>
      </c>
      <c r="L10" s="15" t="n">
        <f aca="false">IF($A10="","",COUNTA(D10:J10)-COUNTIF(D10:J10,"Repos"))</f>
        <v>5</v>
      </c>
    </row>
    <row r="11" customFormat="false" ht="15" hidden="false" customHeight="false" outlineLevel="0" collapsed="false">
      <c r="A11" s="12" t="s">
        <v>52</v>
      </c>
      <c r="B11" s="12" t="s">
        <v>47</v>
      </c>
      <c r="C11" s="12" t="s">
        <v>53</v>
      </c>
      <c r="D11" s="13" t="s">
        <v>48</v>
      </c>
      <c r="E11" s="13" t="s">
        <v>48</v>
      </c>
      <c r="F11" s="13" t="s">
        <v>48</v>
      </c>
      <c r="G11" s="13" t="s">
        <v>48</v>
      </c>
      <c r="H11" s="13" t="s">
        <v>42</v>
      </c>
      <c r="I11" s="13" t="s">
        <v>42</v>
      </c>
      <c r="J11" s="13" t="s">
        <v>48</v>
      </c>
      <c r="K11" s="14" t="n">
        <f aca="false">IF($A11="","",ROUND(IF(ISNUMBER(FIND("-",D11)),MOD(TIMEVALUE(TRIM(MID(SUBSTITUTE(LOWER(D11),"h",":"),FIND("-",SUBSTITUTE(LOWER(D11),"h",":"))+1,99)))-TIMEVALUE(TRIM(LEFT(SUBSTITUTE(LOWER(D11),"h",":"),FIND("-",SUBSTITUTE(LOWER(D11),"h",":"))-1))),1)*24,0)+IF(ISNUMBER(FIND("-",E11)),MOD(TIMEVALUE(TRIM(MID(SUBSTITUTE(LOWER(E11),"h",":"),FIND("-",SUBSTITUTE(LOWER(E11),"h",":"))+1,99)))-TIMEVALUE(TRIM(LEFT(SUBSTITUTE(LOWER(E11),"h",":"),FIND("-",SUBSTITUTE(LOWER(E11),"h",":"))-1))),1)*24,0)+IF(ISNUMBER(FIND("-",F11)),MOD(TIMEVALUE(TRIM(MID(SUBSTITUTE(LOWER(F11),"h",":"),FIND("-",SUBSTITUTE(LOWER(F11),"h",":"))+1,99)))-TIMEVALUE(TRIM(LEFT(SUBSTITUTE(LOWER(F11),"h",":"),FIND("-",SUBSTITUTE(LOWER(F11),"h",":"))-1))),1)*24,0)+IF(ISNUMBER(FIND("-",G11)),MOD(TIMEVALUE(TRIM(MID(SUBSTITUTE(LOWER(G11),"h",":"),FIND("-",SUBSTITUTE(LOWER(G11),"h",":"))+1,99)))-TIMEVALUE(TRIM(LEFT(SUBSTITUTE(LOWER(G11),"h",":"),FIND("-",SUBSTITUTE(LOWER(G11),"h",":"))-1))),1)*24,0)+IF(ISNUMBER(FIND("-",H11)),MOD(TIMEVALUE(TRIM(MID(SUBSTITUTE(LOWER(H11),"h",":"),FIND("-",SUBSTITUTE(LOWER(H11),"h",":"))+1,99)))-TIMEVALUE(TRIM(LEFT(SUBSTITUTE(LOWER(H11),"h",":"),FIND("-",SUBSTITUTE(LOWER(H11),"h",":"))-1))),1)*24,0)+IF(ISNUMBER(FIND("-",I11)),MOD(TIMEVALUE(TRIM(MID(SUBSTITUTE(LOWER(I11),"h",":"),FIND("-",SUBSTITUTE(LOWER(I11),"h",":"))+1,99)))-TIMEVALUE(TRIM(LEFT(SUBSTITUTE(LOWER(I11),"h",":"),FIND("-",SUBSTITUTE(LOWER(I11),"h",":"))-1))),1)*24,0)+IF(ISNUMBER(FIND("-",J11)),MOD(TIMEVALUE(TRIM(MID(SUBSTITUTE(LOWER(J11),"h",":"),FIND("-",SUBSTITUTE(LOWER(J11),"h",":"))+1,99)))-TIMEVALUE(TRIM(LEFT(SUBSTITUTE(LOWER(J11),"h",":"),FIND("-",SUBSTITUTE(LOWER(J11),"h",":"))-1))),1)*24,0),2))</f>
        <v>40</v>
      </c>
      <c r="L11" s="15" t="n">
        <f aca="false">IF($A11="","",COUNTA(D11:J11)-COUNTIF(D11:J11,"Repos"))</f>
        <v>5</v>
      </c>
    </row>
    <row r="12" customFormat="false" ht="15" hidden="false" customHeight="false" outlineLevel="0" collapsed="false">
      <c r="A12" s="12" t="s">
        <v>54</v>
      </c>
      <c r="B12" s="12" t="s">
        <v>39</v>
      </c>
      <c r="C12" s="12" t="s">
        <v>53</v>
      </c>
      <c r="D12" s="13" t="s">
        <v>41</v>
      </c>
      <c r="E12" s="13" t="s">
        <v>41</v>
      </c>
      <c r="F12" s="13" t="s">
        <v>42</v>
      </c>
      <c r="G12" s="13" t="s">
        <v>41</v>
      </c>
      <c r="H12" s="13" t="s">
        <v>41</v>
      </c>
      <c r="I12" s="13" t="s">
        <v>41</v>
      </c>
      <c r="J12" s="13" t="s">
        <v>42</v>
      </c>
      <c r="K12" s="14" t="n">
        <f aca="false">IF($A12="","",ROUND(IF(ISNUMBER(FIND("-",D12)),MOD(TIMEVALUE(TRIM(MID(SUBSTITUTE(LOWER(D12),"h",":"),FIND("-",SUBSTITUTE(LOWER(D12),"h",":"))+1,99)))-TIMEVALUE(TRIM(LEFT(SUBSTITUTE(LOWER(D12),"h",":"),FIND("-",SUBSTITUTE(LOWER(D12),"h",":"))-1))),1)*24,0)+IF(ISNUMBER(FIND("-",E12)),MOD(TIMEVALUE(TRIM(MID(SUBSTITUTE(LOWER(E12),"h",":"),FIND("-",SUBSTITUTE(LOWER(E12),"h",":"))+1,99)))-TIMEVALUE(TRIM(LEFT(SUBSTITUTE(LOWER(E12),"h",":"),FIND("-",SUBSTITUTE(LOWER(E12),"h",":"))-1))),1)*24,0)+IF(ISNUMBER(FIND("-",F12)),MOD(TIMEVALUE(TRIM(MID(SUBSTITUTE(LOWER(F12),"h",":"),FIND("-",SUBSTITUTE(LOWER(F12),"h",":"))+1,99)))-TIMEVALUE(TRIM(LEFT(SUBSTITUTE(LOWER(F12),"h",":"),FIND("-",SUBSTITUTE(LOWER(F12),"h",":"))-1))),1)*24,0)+IF(ISNUMBER(FIND("-",G12)),MOD(TIMEVALUE(TRIM(MID(SUBSTITUTE(LOWER(G12),"h",":"),FIND("-",SUBSTITUTE(LOWER(G12),"h",":"))+1,99)))-TIMEVALUE(TRIM(LEFT(SUBSTITUTE(LOWER(G12),"h",":"),FIND("-",SUBSTITUTE(LOWER(G12),"h",":"))-1))),1)*24,0)+IF(ISNUMBER(FIND("-",H12)),MOD(TIMEVALUE(TRIM(MID(SUBSTITUTE(LOWER(H12),"h",":"),FIND("-",SUBSTITUTE(LOWER(H12),"h",":"))+1,99)))-TIMEVALUE(TRIM(LEFT(SUBSTITUTE(LOWER(H12),"h",":"),FIND("-",SUBSTITUTE(LOWER(H12),"h",":"))-1))),1)*24,0)+IF(ISNUMBER(FIND("-",I12)),MOD(TIMEVALUE(TRIM(MID(SUBSTITUTE(LOWER(I12),"h",":"),FIND("-",SUBSTITUTE(LOWER(I12),"h",":"))+1,99)))-TIMEVALUE(TRIM(LEFT(SUBSTITUTE(LOWER(I12),"h",":"),FIND("-",SUBSTITUTE(LOWER(I12),"h",":"))-1))),1)*24,0)+IF(ISNUMBER(FIND("-",J12)),MOD(TIMEVALUE(TRIM(MID(SUBSTITUTE(LOWER(J12),"h",":"),FIND("-",SUBSTITUTE(LOWER(J12),"h",":"))+1,99)))-TIMEVALUE(TRIM(LEFT(SUBSTITUTE(LOWER(J12),"h",":"),FIND("-",SUBSTITUTE(LOWER(J12),"h",":"))-1))),1)*24,0),2))</f>
        <v>40</v>
      </c>
      <c r="L12" s="15" t="n">
        <f aca="false">IF($A12="","",COUNTA(D12:J12)-COUNTIF(D12:J12,"Repos"))</f>
        <v>5</v>
      </c>
    </row>
    <row r="13" customFormat="false" ht="15" hidden="false" customHeight="false" outlineLevel="0" collapsed="false">
      <c r="A13" s="12" t="s">
        <v>55</v>
      </c>
      <c r="B13" s="12" t="s">
        <v>44</v>
      </c>
      <c r="C13" s="12" t="s">
        <v>53</v>
      </c>
      <c r="D13" s="13" t="s">
        <v>42</v>
      </c>
      <c r="E13" s="13" t="s">
        <v>45</v>
      </c>
      <c r="F13" s="13" t="s">
        <v>45</v>
      </c>
      <c r="G13" s="13" t="s">
        <v>45</v>
      </c>
      <c r="H13" s="13" t="s">
        <v>45</v>
      </c>
      <c r="I13" s="13" t="s">
        <v>45</v>
      </c>
      <c r="J13" s="13" t="s">
        <v>45</v>
      </c>
      <c r="K13" s="14" t="n">
        <f aca="false">IF($A13="","",ROUND(IF(ISNUMBER(FIND("-",D13)),MOD(TIMEVALUE(TRIM(MID(SUBSTITUTE(LOWER(D13),"h",":"),FIND("-",SUBSTITUTE(LOWER(D13),"h",":"))+1,99)))-TIMEVALUE(TRIM(LEFT(SUBSTITUTE(LOWER(D13),"h",":"),FIND("-",SUBSTITUTE(LOWER(D13),"h",":"))-1))),1)*24,0)+IF(ISNUMBER(FIND("-",E13)),MOD(TIMEVALUE(TRIM(MID(SUBSTITUTE(LOWER(E13),"h",":"),FIND("-",SUBSTITUTE(LOWER(E13),"h",":"))+1,99)))-TIMEVALUE(TRIM(LEFT(SUBSTITUTE(LOWER(E13),"h",":"),FIND("-",SUBSTITUTE(LOWER(E13),"h",":"))-1))),1)*24,0)+IF(ISNUMBER(FIND("-",F13)),MOD(TIMEVALUE(TRIM(MID(SUBSTITUTE(LOWER(F13),"h",":"),FIND("-",SUBSTITUTE(LOWER(F13),"h",":"))+1,99)))-TIMEVALUE(TRIM(LEFT(SUBSTITUTE(LOWER(F13),"h",":"),FIND("-",SUBSTITUTE(LOWER(F13),"h",":"))-1))),1)*24,0)+IF(ISNUMBER(FIND("-",G13)),MOD(TIMEVALUE(TRIM(MID(SUBSTITUTE(LOWER(G13),"h",":"),FIND("-",SUBSTITUTE(LOWER(G13),"h",":"))+1,99)))-TIMEVALUE(TRIM(LEFT(SUBSTITUTE(LOWER(G13),"h",":"),FIND("-",SUBSTITUTE(LOWER(G13),"h",":"))-1))),1)*24,0)+IF(ISNUMBER(FIND("-",H13)),MOD(TIMEVALUE(TRIM(MID(SUBSTITUTE(LOWER(H13),"h",":"),FIND("-",SUBSTITUTE(LOWER(H13),"h",":"))+1,99)))-TIMEVALUE(TRIM(LEFT(SUBSTITUTE(LOWER(H13),"h",":"),FIND("-",SUBSTITUTE(LOWER(H13),"h",":"))-1))),1)*24,0)+IF(ISNUMBER(FIND("-",I13)),MOD(TIMEVALUE(TRIM(MID(SUBSTITUTE(LOWER(I13),"h",":"),FIND("-",SUBSTITUTE(LOWER(I13),"h",":"))+1,99)))-TIMEVALUE(TRIM(LEFT(SUBSTITUTE(LOWER(I13),"h",":"),FIND("-",SUBSTITUTE(LOWER(I13),"h",":"))-1))),1)*24,0)+IF(ISNUMBER(FIND("-",J13)),MOD(TIMEVALUE(TRIM(MID(SUBSTITUTE(LOWER(J13),"h",":"),FIND("-",SUBSTITUTE(LOWER(J13),"h",":"))+1,99)))-TIMEVALUE(TRIM(LEFT(SUBSTITUTE(LOWER(J13),"h",":"),FIND("-",SUBSTITUTE(LOWER(J13),"h",":"))-1))),1)*24,0),2))</f>
        <v>48</v>
      </c>
      <c r="L13" s="15" t="n">
        <f aca="false">IF($A13="","",COUNTA(D13:J13)-COUNTIF(D13:J13,"Repos"))</f>
        <v>6</v>
      </c>
    </row>
    <row r="14" customFormat="false" ht="15" hidden="false" customHeight="false" outlineLevel="0" collapsed="false">
      <c r="A14" s="12" t="s">
        <v>56</v>
      </c>
      <c r="B14" s="12" t="s">
        <v>39</v>
      </c>
      <c r="C14" s="12" t="s">
        <v>53</v>
      </c>
      <c r="D14" s="13" t="s">
        <v>50</v>
      </c>
      <c r="E14" s="13" t="s">
        <v>42</v>
      </c>
      <c r="F14" s="13" t="s">
        <v>50</v>
      </c>
      <c r="G14" s="13" t="s">
        <v>50</v>
      </c>
      <c r="H14" s="13" t="s">
        <v>42</v>
      </c>
      <c r="I14" s="13" t="s">
        <v>57</v>
      </c>
      <c r="J14" s="13" t="s">
        <v>50</v>
      </c>
      <c r="K14" s="14" t="n">
        <f aca="false">IF($A14="","",ROUND(IF(ISNUMBER(FIND("-",D14)),MOD(TIMEVALUE(TRIM(MID(SUBSTITUTE(LOWER(D14),"h",":"),FIND("-",SUBSTITUTE(LOWER(D14),"h",":"))+1,99)))-TIMEVALUE(TRIM(LEFT(SUBSTITUTE(LOWER(D14),"h",":"),FIND("-",SUBSTITUTE(LOWER(D14),"h",":"))-1))),1)*24,0)+IF(ISNUMBER(FIND("-",E14)),MOD(TIMEVALUE(TRIM(MID(SUBSTITUTE(LOWER(E14),"h",":"),FIND("-",SUBSTITUTE(LOWER(E14),"h",":"))+1,99)))-TIMEVALUE(TRIM(LEFT(SUBSTITUTE(LOWER(E14),"h",":"),FIND("-",SUBSTITUTE(LOWER(E14),"h",":"))-1))),1)*24,0)+IF(ISNUMBER(FIND("-",F14)),MOD(TIMEVALUE(TRIM(MID(SUBSTITUTE(LOWER(F14),"h",":"),FIND("-",SUBSTITUTE(LOWER(F14),"h",":"))+1,99)))-TIMEVALUE(TRIM(LEFT(SUBSTITUTE(LOWER(F14),"h",":"),FIND("-",SUBSTITUTE(LOWER(F14),"h",":"))-1))),1)*24,0)+IF(ISNUMBER(FIND("-",G14)),MOD(TIMEVALUE(TRIM(MID(SUBSTITUTE(LOWER(G14),"h",":"),FIND("-",SUBSTITUTE(LOWER(G14),"h",":"))+1,99)))-TIMEVALUE(TRIM(LEFT(SUBSTITUTE(LOWER(G14),"h",":"),FIND("-",SUBSTITUTE(LOWER(G14),"h",":"))-1))),1)*24,0)+IF(ISNUMBER(FIND("-",H14)),MOD(TIMEVALUE(TRIM(MID(SUBSTITUTE(LOWER(H14),"h",":"),FIND("-",SUBSTITUTE(LOWER(H14),"h",":"))+1,99)))-TIMEVALUE(TRIM(LEFT(SUBSTITUTE(LOWER(H14),"h",":"),FIND("-",SUBSTITUTE(LOWER(H14),"h",":"))-1))),1)*24,0)+IF(ISNUMBER(FIND("-",I14)),MOD(TIMEVALUE(TRIM(MID(SUBSTITUTE(LOWER(I14),"h",":"),FIND("-",SUBSTITUTE(LOWER(I14),"h",":"))+1,99)))-TIMEVALUE(TRIM(LEFT(SUBSTITUTE(LOWER(I14),"h",":"),FIND("-",SUBSTITUTE(LOWER(I14),"h",":"))-1))),1)*24,0)+IF(ISNUMBER(FIND("-",J14)),MOD(TIMEVALUE(TRIM(MID(SUBSTITUTE(LOWER(J14),"h",":"),FIND("-",SUBSTITUTE(LOWER(J14),"h",":"))+1,99)))-TIMEVALUE(TRIM(LEFT(SUBSTITUTE(LOWER(J14),"h",":"),FIND("-",SUBSTITUTE(LOWER(J14),"h",":"))-1))),1)*24,0),2))</f>
        <v>37</v>
      </c>
      <c r="L14" s="15" t="n">
        <f aca="false">IF($A14="","",COUNTA(D14:J14)-COUNTIF(D14:J14,"Repos"))</f>
        <v>5</v>
      </c>
    </row>
    <row r="15" customFormat="false" ht="15" hidden="false" customHeight="false" outlineLevel="0" collapsed="false">
      <c r="A15" s="12" t="s">
        <v>58</v>
      </c>
      <c r="B15" s="12" t="s">
        <v>47</v>
      </c>
      <c r="C15" s="12" t="s">
        <v>59</v>
      </c>
      <c r="D15" s="13" t="s">
        <v>48</v>
      </c>
      <c r="E15" s="13" t="s">
        <v>42</v>
      </c>
      <c r="F15" s="13" t="s">
        <v>42</v>
      </c>
      <c r="G15" s="13" t="s">
        <v>48</v>
      </c>
      <c r="H15" s="13" t="s">
        <v>48</v>
      </c>
      <c r="I15" s="13" t="s">
        <v>48</v>
      </c>
      <c r="J15" s="13" t="s">
        <v>48</v>
      </c>
      <c r="K15" s="14" t="n">
        <f aca="false">IF($A15="","",ROUND(IF(ISNUMBER(FIND("-",D15)),MOD(TIMEVALUE(TRIM(MID(SUBSTITUTE(LOWER(D15),"h",":"),FIND("-",SUBSTITUTE(LOWER(D15),"h",":"))+1,99)))-TIMEVALUE(TRIM(LEFT(SUBSTITUTE(LOWER(D15),"h",":"),FIND("-",SUBSTITUTE(LOWER(D15),"h",":"))-1))),1)*24,0)+IF(ISNUMBER(FIND("-",E15)),MOD(TIMEVALUE(TRIM(MID(SUBSTITUTE(LOWER(E15),"h",":"),FIND("-",SUBSTITUTE(LOWER(E15),"h",":"))+1,99)))-TIMEVALUE(TRIM(LEFT(SUBSTITUTE(LOWER(E15),"h",":"),FIND("-",SUBSTITUTE(LOWER(E15),"h",":"))-1))),1)*24,0)+IF(ISNUMBER(FIND("-",F15)),MOD(TIMEVALUE(TRIM(MID(SUBSTITUTE(LOWER(F15),"h",":"),FIND("-",SUBSTITUTE(LOWER(F15),"h",":"))+1,99)))-TIMEVALUE(TRIM(LEFT(SUBSTITUTE(LOWER(F15),"h",":"),FIND("-",SUBSTITUTE(LOWER(F15),"h",":"))-1))),1)*24,0)+IF(ISNUMBER(FIND("-",G15)),MOD(TIMEVALUE(TRIM(MID(SUBSTITUTE(LOWER(G15),"h",":"),FIND("-",SUBSTITUTE(LOWER(G15),"h",":"))+1,99)))-TIMEVALUE(TRIM(LEFT(SUBSTITUTE(LOWER(G15),"h",":"),FIND("-",SUBSTITUTE(LOWER(G15),"h",":"))-1))),1)*24,0)+IF(ISNUMBER(FIND("-",H15)),MOD(TIMEVALUE(TRIM(MID(SUBSTITUTE(LOWER(H15),"h",":"),FIND("-",SUBSTITUTE(LOWER(H15),"h",":"))+1,99)))-TIMEVALUE(TRIM(LEFT(SUBSTITUTE(LOWER(H15),"h",":"),FIND("-",SUBSTITUTE(LOWER(H15),"h",":"))-1))),1)*24,0)+IF(ISNUMBER(FIND("-",I15)),MOD(TIMEVALUE(TRIM(MID(SUBSTITUTE(LOWER(I15),"h",":"),FIND("-",SUBSTITUTE(LOWER(I15),"h",":"))+1,99)))-TIMEVALUE(TRIM(LEFT(SUBSTITUTE(LOWER(I15),"h",":"),FIND("-",SUBSTITUTE(LOWER(I15),"h",":"))-1))),1)*24,0)+IF(ISNUMBER(FIND("-",J15)),MOD(TIMEVALUE(TRIM(MID(SUBSTITUTE(LOWER(J15),"h",":"),FIND("-",SUBSTITUTE(LOWER(J15),"h",":"))+1,99)))-TIMEVALUE(TRIM(LEFT(SUBSTITUTE(LOWER(J15),"h",":"),FIND("-",SUBSTITUTE(LOWER(J15),"h",":"))-1))),1)*24,0),2))</f>
        <v>40</v>
      </c>
      <c r="L15" s="15" t="n">
        <f aca="false">IF($A15="","",COUNTA(D15:J15)-COUNTIF(D15:J15,"Repos"))</f>
        <v>5</v>
      </c>
    </row>
    <row r="16" customFormat="false" ht="15" hidden="false" customHeight="false" outlineLevel="0" collapsed="false">
      <c r="A16" s="12" t="s">
        <v>60</v>
      </c>
      <c r="B16" s="12" t="s">
        <v>44</v>
      </c>
      <c r="C16" s="12" t="s">
        <v>59</v>
      </c>
      <c r="D16" s="13" t="s">
        <v>45</v>
      </c>
      <c r="E16" s="13" t="s">
        <v>45</v>
      </c>
      <c r="F16" s="13" t="s">
        <v>42</v>
      </c>
      <c r="G16" s="13" t="s">
        <v>45</v>
      </c>
      <c r="H16" s="13" t="s">
        <v>45</v>
      </c>
      <c r="I16" s="13" t="s">
        <v>45</v>
      </c>
      <c r="J16" s="13" t="s">
        <v>42</v>
      </c>
      <c r="K16" s="14" t="n">
        <f aca="false">IF($A16="","",ROUND(IF(ISNUMBER(FIND("-",D16)),MOD(TIMEVALUE(TRIM(MID(SUBSTITUTE(LOWER(D16),"h",":"),FIND("-",SUBSTITUTE(LOWER(D16),"h",":"))+1,99)))-TIMEVALUE(TRIM(LEFT(SUBSTITUTE(LOWER(D16),"h",":"),FIND("-",SUBSTITUTE(LOWER(D16),"h",":"))-1))),1)*24,0)+IF(ISNUMBER(FIND("-",E16)),MOD(TIMEVALUE(TRIM(MID(SUBSTITUTE(LOWER(E16),"h",":"),FIND("-",SUBSTITUTE(LOWER(E16),"h",":"))+1,99)))-TIMEVALUE(TRIM(LEFT(SUBSTITUTE(LOWER(E16),"h",":"),FIND("-",SUBSTITUTE(LOWER(E16),"h",":"))-1))),1)*24,0)+IF(ISNUMBER(FIND("-",F16)),MOD(TIMEVALUE(TRIM(MID(SUBSTITUTE(LOWER(F16),"h",":"),FIND("-",SUBSTITUTE(LOWER(F16),"h",":"))+1,99)))-TIMEVALUE(TRIM(LEFT(SUBSTITUTE(LOWER(F16),"h",":"),FIND("-",SUBSTITUTE(LOWER(F16),"h",":"))-1))),1)*24,0)+IF(ISNUMBER(FIND("-",G16)),MOD(TIMEVALUE(TRIM(MID(SUBSTITUTE(LOWER(G16),"h",":"),FIND("-",SUBSTITUTE(LOWER(G16),"h",":"))+1,99)))-TIMEVALUE(TRIM(LEFT(SUBSTITUTE(LOWER(G16),"h",":"),FIND("-",SUBSTITUTE(LOWER(G16),"h",":"))-1))),1)*24,0)+IF(ISNUMBER(FIND("-",H16)),MOD(TIMEVALUE(TRIM(MID(SUBSTITUTE(LOWER(H16),"h",":"),FIND("-",SUBSTITUTE(LOWER(H16),"h",":"))+1,99)))-TIMEVALUE(TRIM(LEFT(SUBSTITUTE(LOWER(H16),"h",":"),FIND("-",SUBSTITUTE(LOWER(H16),"h",":"))-1))),1)*24,0)+IF(ISNUMBER(FIND("-",I16)),MOD(TIMEVALUE(TRIM(MID(SUBSTITUTE(LOWER(I16),"h",":"),FIND("-",SUBSTITUTE(LOWER(I16),"h",":"))+1,99)))-TIMEVALUE(TRIM(LEFT(SUBSTITUTE(LOWER(I16),"h",":"),FIND("-",SUBSTITUTE(LOWER(I16),"h",":"))-1))),1)*24,0)+IF(ISNUMBER(FIND("-",J16)),MOD(TIMEVALUE(TRIM(MID(SUBSTITUTE(LOWER(J16),"h",":"),FIND("-",SUBSTITUTE(LOWER(J16),"h",":"))+1,99)))-TIMEVALUE(TRIM(LEFT(SUBSTITUTE(LOWER(J16),"h",":"),FIND("-",SUBSTITUTE(LOWER(J16),"h",":"))-1))),1)*24,0),2))</f>
        <v>40</v>
      </c>
      <c r="L16" s="15" t="n">
        <f aca="false">IF($A16="","",COUNTA(D16:J16)-COUNTIF(D16:J16,"Repos"))</f>
        <v>5</v>
      </c>
    </row>
    <row r="17" customFormat="false" ht="15" hidden="false" customHeight="false" outlineLevel="0" collapsed="false">
      <c r="A17" s="12" t="s">
        <v>61</v>
      </c>
      <c r="B17" s="12" t="s">
        <v>39</v>
      </c>
      <c r="C17" s="12" t="s">
        <v>59</v>
      </c>
      <c r="D17" s="13" t="s">
        <v>41</v>
      </c>
      <c r="E17" s="13" t="s">
        <v>41</v>
      </c>
      <c r="F17" s="13" t="s">
        <v>41</v>
      </c>
      <c r="G17" s="13" t="s">
        <v>42</v>
      </c>
      <c r="H17" s="13" t="s">
        <v>41</v>
      </c>
      <c r="I17" s="13" t="s">
        <v>41</v>
      </c>
      <c r="J17" s="13" t="s">
        <v>42</v>
      </c>
      <c r="K17" s="14" t="n">
        <f aca="false">IF($A17="","",ROUND(IF(ISNUMBER(FIND("-",D17)),MOD(TIMEVALUE(TRIM(MID(SUBSTITUTE(LOWER(D17),"h",":"),FIND("-",SUBSTITUTE(LOWER(D17),"h",":"))+1,99)))-TIMEVALUE(TRIM(LEFT(SUBSTITUTE(LOWER(D17),"h",":"),FIND("-",SUBSTITUTE(LOWER(D17),"h",":"))-1))),1)*24,0)+IF(ISNUMBER(FIND("-",E17)),MOD(TIMEVALUE(TRIM(MID(SUBSTITUTE(LOWER(E17),"h",":"),FIND("-",SUBSTITUTE(LOWER(E17),"h",":"))+1,99)))-TIMEVALUE(TRIM(LEFT(SUBSTITUTE(LOWER(E17),"h",":"),FIND("-",SUBSTITUTE(LOWER(E17),"h",":"))-1))),1)*24,0)+IF(ISNUMBER(FIND("-",F17)),MOD(TIMEVALUE(TRIM(MID(SUBSTITUTE(LOWER(F17),"h",":"),FIND("-",SUBSTITUTE(LOWER(F17),"h",":"))+1,99)))-TIMEVALUE(TRIM(LEFT(SUBSTITUTE(LOWER(F17),"h",":"),FIND("-",SUBSTITUTE(LOWER(F17),"h",":"))-1))),1)*24,0)+IF(ISNUMBER(FIND("-",G17)),MOD(TIMEVALUE(TRIM(MID(SUBSTITUTE(LOWER(G17),"h",":"),FIND("-",SUBSTITUTE(LOWER(G17),"h",":"))+1,99)))-TIMEVALUE(TRIM(LEFT(SUBSTITUTE(LOWER(G17),"h",":"),FIND("-",SUBSTITUTE(LOWER(G17),"h",":"))-1))),1)*24,0)+IF(ISNUMBER(FIND("-",H17)),MOD(TIMEVALUE(TRIM(MID(SUBSTITUTE(LOWER(H17),"h",":"),FIND("-",SUBSTITUTE(LOWER(H17),"h",":"))+1,99)))-TIMEVALUE(TRIM(LEFT(SUBSTITUTE(LOWER(H17),"h",":"),FIND("-",SUBSTITUTE(LOWER(H17),"h",":"))-1))),1)*24,0)+IF(ISNUMBER(FIND("-",I17)),MOD(TIMEVALUE(TRIM(MID(SUBSTITUTE(LOWER(I17),"h",":"),FIND("-",SUBSTITUTE(LOWER(I17),"h",":"))+1,99)))-TIMEVALUE(TRIM(LEFT(SUBSTITUTE(LOWER(I17),"h",":"),FIND("-",SUBSTITUTE(LOWER(I17),"h",":"))-1))),1)*24,0)+IF(ISNUMBER(FIND("-",J17)),MOD(TIMEVALUE(TRIM(MID(SUBSTITUTE(LOWER(J17),"h",":"),FIND("-",SUBSTITUTE(LOWER(J17),"h",":"))+1,99)))-TIMEVALUE(TRIM(LEFT(SUBSTITUTE(LOWER(J17),"h",":"),FIND("-",SUBSTITUTE(LOWER(J17),"h",":"))-1))),1)*24,0),2))</f>
        <v>40</v>
      </c>
      <c r="L17" s="15" t="n">
        <f aca="false">IF($A17="","",COUNTA(D17:J17)-COUNTIF(D17:J17,"Repos"))</f>
        <v>5</v>
      </c>
    </row>
    <row r="18" customFormat="false" ht="15" hidden="false" customHeight="false" outlineLevel="0" collapsed="false">
      <c r="A18" s="12"/>
      <c r="B18" s="12"/>
      <c r="C18" s="12"/>
      <c r="D18" s="13"/>
      <c r="E18" s="13"/>
      <c r="F18" s="13"/>
      <c r="G18" s="13"/>
      <c r="H18" s="13"/>
      <c r="I18" s="13"/>
      <c r="J18" s="13"/>
      <c r="K18" s="14" t="str">
        <f aca="false">IF($A18="","",ROUND(IF(ISNUMBER(FIND("-",D18)),MOD(TIMEVALUE(TRIM(MID(SUBSTITUTE(LOWER(D18),"h",":"),FIND("-",SUBSTITUTE(LOWER(D18),"h",":"))+1,99)))-TIMEVALUE(TRIM(LEFT(SUBSTITUTE(LOWER(D18),"h",":"),FIND("-",SUBSTITUTE(LOWER(D18),"h",":"))-1))),1)*24,0)+IF(ISNUMBER(FIND("-",E18)),MOD(TIMEVALUE(TRIM(MID(SUBSTITUTE(LOWER(E18),"h",":"),FIND("-",SUBSTITUTE(LOWER(E18),"h",":"))+1,99)))-TIMEVALUE(TRIM(LEFT(SUBSTITUTE(LOWER(E18),"h",":"),FIND("-",SUBSTITUTE(LOWER(E18),"h",":"))-1))),1)*24,0)+IF(ISNUMBER(FIND("-",F18)),MOD(TIMEVALUE(TRIM(MID(SUBSTITUTE(LOWER(F18),"h",":"),FIND("-",SUBSTITUTE(LOWER(F18),"h",":"))+1,99)))-TIMEVALUE(TRIM(LEFT(SUBSTITUTE(LOWER(F18),"h",":"),FIND("-",SUBSTITUTE(LOWER(F18),"h",":"))-1))),1)*24,0)+IF(ISNUMBER(FIND("-",G18)),MOD(TIMEVALUE(TRIM(MID(SUBSTITUTE(LOWER(G18),"h",":"),FIND("-",SUBSTITUTE(LOWER(G18),"h",":"))+1,99)))-TIMEVALUE(TRIM(LEFT(SUBSTITUTE(LOWER(G18),"h",":"),FIND("-",SUBSTITUTE(LOWER(G18),"h",":"))-1))),1)*24,0)+IF(ISNUMBER(FIND("-",H18)),MOD(TIMEVALUE(TRIM(MID(SUBSTITUTE(LOWER(H18),"h",":"),FIND("-",SUBSTITUTE(LOWER(H18),"h",":"))+1,99)))-TIMEVALUE(TRIM(LEFT(SUBSTITUTE(LOWER(H18),"h",":"),FIND("-",SUBSTITUTE(LOWER(H18),"h",":"))-1))),1)*24,0)+IF(ISNUMBER(FIND("-",I18)),MOD(TIMEVALUE(TRIM(MID(SUBSTITUTE(LOWER(I18),"h",":"),FIND("-",SUBSTITUTE(LOWER(I18),"h",":"))+1,99)))-TIMEVALUE(TRIM(LEFT(SUBSTITUTE(LOWER(I18),"h",":"),FIND("-",SUBSTITUTE(LOWER(I18),"h",":"))-1))),1)*24,0)+IF(ISNUMBER(FIND("-",J18)),MOD(TIMEVALUE(TRIM(MID(SUBSTITUTE(LOWER(J18),"h",":"),FIND("-",SUBSTITUTE(LOWER(J18),"h",":"))+1,99)))-TIMEVALUE(TRIM(LEFT(SUBSTITUTE(LOWER(J18),"h",":"),FIND("-",SUBSTITUTE(LOWER(J18),"h",":"))-1))),1)*24,0),2))</f>
        <v/>
      </c>
      <c r="L18" s="15" t="str">
        <f aca="false">IF($A18="","",COUNTA(D18:J18)-COUNTIF(D18:J18,"Repos"))</f>
        <v/>
      </c>
    </row>
    <row r="19" customFormat="false" ht="15" hidden="false" customHeight="false" outlineLevel="0" collapsed="false">
      <c r="A19" s="12"/>
      <c r="B19" s="12"/>
      <c r="C19" s="12"/>
      <c r="D19" s="13"/>
      <c r="E19" s="13"/>
      <c r="F19" s="13"/>
      <c r="G19" s="13"/>
      <c r="H19" s="13"/>
      <c r="I19" s="13"/>
      <c r="J19" s="13"/>
      <c r="K19" s="14" t="str">
        <f aca="false">IF($A19="","",ROUND(IF(ISNUMBER(FIND("-",D19)),MOD(TIMEVALUE(TRIM(MID(SUBSTITUTE(LOWER(D19),"h",":"),FIND("-",SUBSTITUTE(LOWER(D19),"h",":"))+1,99)))-TIMEVALUE(TRIM(LEFT(SUBSTITUTE(LOWER(D19),"h",":"),FIND("-",SUBSTITUTE(LOWER(D19),"h",":"))-1))),1)*24,0)+IF(ISNUMBER(FIND("-",E19)),MOD(TIMEVALUE(TRIM(MID(SUBSTITUTE(LOWER(E19),"h",":"),FIND("-",SUBSTITUTE(LOWER(E19),"h",":"))+1,99)))-TIMEVALUE(TRIM(LEFT(SUBSTITUTE(LOWER(E19),"h",":"),FIND("-",SUBSTITUTE(LOWER(E19),"h",":"))-1))),1)*24,0)+IF(ISNUMBER(FIND("-",F19)),MOD(TIMEVALUE(TRIM(MID(SUBSTITUTE(LOWER(F19),"h",":"),FIND("-",SUBSTITUTE(LOWER(F19),"h",":"))+1,99)))-TIMEVALUE(TRIM(LEFT(SUBSTITUTE(LOWER(F19),"h",":"),FIND("-",SUBSTITUTE(LOWER(F19),"h",":"))-1))),1)*24,0)+IF(ISNUMBER(FIND("-",G19)),MOD(TIMEVALUE(TRIM(MID(SUBSTITUTE(LOWER(G19),"h",":"),FIND("-",SUBSTITUTE(LOWER(G19),"h",":"))+1,99)))-TIMEVALUE(TRIM(LEFT(SUBSTITUTE(LOWER(G19),"h",":"),FIND("-",SUBSTITUTE(LOWER(G19),"h",":"))-1))),1)*24,0)+IF(ISNUMBER(FIND("-",H19)),MOD(TIMEVALUE(TRIM(MID(SUBSTITUTE(LOWER(H19),"h",":"),FIND("-",SUBSTITUTE(LOWER(H19),"h",":"))+1,99)))-TIMEVALUE(TRIM(LEFT(SUBSTITUTE(LOWER(H19),"h",":"),FIND("-",SUBSTITUTE(LOWER(H19),"h",":"))-1))),1)*24,0)+IF(ISNUMBER(FIND("-",I19)),MOD(TIMEVALUE(TRIM(MID(SUBSTITUTE(LOWER(I19),"h",":"),FIND("-",SUBSTITUTE(LOWER(I19),"h",":"))+1,99)))-TIMEVALUE(TRIM(LEFT(SUBSTITUTE(LOWER(I19),"h",":"),FIND("-",SUBSTITUTE(LOWER(I19),"h",":"))-1))),1)*24,0)+IF(ISNUMBER(FIND("-",J19)),MOD(TIMEVALUE(TRIM(MID(SUBSTITUTE(LOWER(J19),"h",":"),FIND("-",SUBSTITUTE(LOWER(J19),"h",":"))+1,99)))-TIMEVALUE(TRIM(LEFT(SUBSTITUTE(LOWER(J19),"h",":"),FIND("-",SUBSTITUTE(LOWER(J19),"h",":"))-1))),1)*24,0),2))</f>
        <v/>
      </c>
      <c r="L19" s="15" t="str">
        <f aca="false">IF($A19="","",COUNTA(D19:J19)-COUNTIF(D19:J19,"Repos"))</f>
        <v/>
      </c>
    </row>
    <row r="20" customFormat="false" ht="15" hidden="false" customHeight="false" outlineLevel="0" collapsed="false">
      <c r="A20" s="12"/>
      <c r="B20" s="12"/>
      <c r="C20" s="12"/>
      <c r="D20" s="13"/>
      <c r="E20" s="13"/>
      <c r="F20" s="13"/>
      <c r="G20" s="13"/>
      <c r="H20" s="13"/>
      <c r="I20" s="13"/>
      <c r="J20" s="13"/>
      <c r="K20" s="14" t="str">
        <f aca="false">IF($A20="","",ROUND(IF(ISNUMBER(FIND("-",D20)),MOD(TIMEVALUE(TRIM(MID(SUBSTITUTE(LOWER(D20),"h",":"),FIND("-",SUBSTITUTE(LOWER(D20),"h",":"))+1,99)))-TIMEVALUE(TRIM(LEFT(SUBSTITUTE(LOWER(D20),"h",":"),FIND("-",SUBSTITUTE(LOWER(D20),"h",":"))-1))),1)*24,0)+IF(ISNUMBER(FIND("-",E20)),MOD(TIMEVALUE(TRIM(MID(SUBSTITUTE(LOWER(E20),"h",":"),FIND("-",SUBSTITUTE(LOWER(E20),"h",":"))+1,99)))-TIMEVALUE(TRIM(LEFT(SUBSTITUTE(LOWER(E20),"h",":"),FIND("-",SUBSTITUTE(LOWER(E20),"h",":"))-1))),1)*24,0)+IF(ISNUMBER(FIND("-",F20)),MOD(TIMEVALUE(TRIM(MID(SUBSTITUTE(LOWER(F20),"h",":"),FIND("-",SUBSTITUTE(LOWER(F20),"h",":"))+1,99)))-TIMEVALUE(TRIM(LEFT(SUBSTITUTE(LOWER(F20),"h",":"),FIND("-",SUBSTITUTE(LOWER(F20),"h",":"))-1))),1)*24,0)+IF(ISNUMBER(FIND("-",G20)),MOD(TIMEVALUE(TRIM(MID(SUBSTITUTE(LOWER(G20),"h",":"),FIND("-",SUBSTITUTE(LOWER(G20),"h",":"))+1,99)))-TIMEVALUE(TRIM(LEFT(SUBSTITUTE(LOWER(G20),"h",":"),FIND("-",SUBSTITUTE(LOWER(G20),"h",":"))-1))),1)*24,0)+IF(ISNUMBER(FIND("-",H20)),MOD(TIMEVALUE(TRIM(MID(SUBSTITUTE(LOWER(H20),"h",":"),FIND("-",SUBSTITUTE(LOWER(H20),"h",":"))+1,99)))-TIMEVALUE(TRIM(LEFT(SUBSTITUTE(LOWER(H20),"h",":"),FIND("-",SUBSTITUTE(LOWER(H20),"h",":"))-1))),1)*24,0)+IF(ISNUMBER(FIND("-",I20)),MOD(TIMEVALUE(TRIM(MID(SUBSTITUTE(LOWER(I20),"h",":"),FIND("-",SUBSTITUTE(LOWER(I20),"h",":"))+1,99)))-TIMEVALUE(TRIM(LEFT(SUBSTITUTE(LOWER(I20),"h",":"),FIND("-",SUBSTITUTE(LOWER(I20),"h",":"))-1))),1)*24,0)+IF(ISNUMBER(FIND("-",J20)),MOD(TIMEVALUE(TRIM(MID(SUBSTITUTE(LOWER(J20),"h",":"),FIND("-",SUBSTITUTE(LOWER(J20),"h",":"))+1,99)))-TIMEVALUE(TRIM(LEFT(SUBSTITUTE(LOWER(J20),"h",":"),FIND("-",SUBSTITUTE(LOWER(J20),"h",":"))-1))),1)*24,0),2))</f>
        <v/>
      </c>
      <c r="L20" s="15" t="str">
        <f aca="false">IF($A20="","",COUNTA(D20:J20)-COUNTIF(D20:J20,"Repos"))</f>
        <v/>
      </c>
    </row>
    <row r="21" customFormat="false" ht="15" hidden="false" customHeight="false" outlineLevel="0" collapsed="false">
      <c r="A21" s="12"/>
      <c r="B21" s="12"/>
      <c r="C21" s="12"/>
      <c r="D21" s="13"/>
      <c r="E21" s="13"/>
      <c r="F21" s="13"/>
      <c r="G21" s="13"/>
      <c r="H21" s="13"/>
      <c r="I21" s="13"/>
      <c r="J21" s="13"/>
      <c r="K21" s="14" t="str">
        <f aca="false">IF($A21="","",ROUND(IF(ISNUMBER(FIND("-",D21)),MOD(TIMEVALUE(TRIM(MID(SUBSTITUTE(LOWER(D21),"h",":"),FIND("-",SUBSTITUTE(LOWER(D21),"h",":"))+1,99)))-TIMEVALUE(TRIM(LEFT(SUBSTITUTE(LOWER(D21),"h",":"),FIND("-",SUBSTITUTE(LOWER(D21),"h",":"))-1))),1)*24,0)+IF(ISNUMBER(FIND("-",E21)),MOD(TIMEVALUE(TRIM(MID(SUBSTITUTE(LOWER(E21),"h",":"),FIND("-",SUBSTITUTE(LOWER(E21),"h",":"))+1,99)))-TIMEVALUE(TRIM(LEFT(SUBSTITUTE(LOWER(E21),"h",":"),FIND("-",SUBSTITUTE(LOWER(E21),"h",":"))-1))),1)*24,0)+IF(ISNUMBER(FIND("-",F21)),MOD(TIMEVALUE(TRIM(MID(SUBSTITUTE(LOWER(F21),"h",":"),FIND("-",SUBSTITUTE(LOWER(F21),"h",":"))+1,99)))-TIMEVALUE(TRIM(LEFT(SUBSTITUTE(LOWER(F21),"h",":"),FIND("-",SUBSTITUTE(LOWER(F21),"h",":"))-1))),1)*24,0)+IF(ISNUMBER(FIND("-",G21)),MOD(TIMEVALUE(TRIM(MID(SUBSTITUTE(LOWER(G21),"h",":"),FIND("-",SUBSTITUTE(LOWER(G21),"h",":"))+1,99)))-TIMEVALUE(TRIM(LEFT(SUBSTITUTE(LOWER(G21),"h",":"),FIND("-",SUBSTITUTE(LOWER(G21),"h",":"))-1))),1)*24,0)+IF(ISNUMBER(FIND("-",H21)),MOD(TIMEVALUE(TRIM(MID(SUBSTITUTE(LOWER(H21),"h",":"),FIND("-",SUBSTITUTE(LOWER(H21),"h",":"))+1,99)))-TIMEVALUE(TRIM(LEFT(SUBSTITUTE(LOWER(H21),"h",":"),FIND("-",SUBSTITUTE(LOWER(H21),"h",":"))-1))),1)*24,0)+IF(ISNUMBER(FIND("-",I21)),MOD(TIMEVALUE(TRIM(MID(SUBSTITUTE(LOWER(I21),"h",":"),FIND("-",SUBSTITUTE(LOWER(I21),"h",":"))+1,99)))-TIMEVALUE(TRIM(LEFT(SUBSTITUTE(LOWER(I21),"h",":"),FIND("-",SUBSTITUTE(LOWER(I21),"h",":"))-1))),1)*24,0)+IF(ISNUMBER(FIND("-",J21)),MOD(TIMEVALUE(TRIM(MID(SUBSTITUTE(LOWER(J21),"h",":"),FIND("-",SUBSTITUTE(LOWER(J21),"h",":"))+1,99)))-TIMEVALUE(TRIM(LEFT(SUBSTITUTE(LOWER(J21),"h",":"),FIND("-",SUBSTITUTE(LOWER(J21),"h",":"))-1))),1)*24,0),2))</f>
        <v/>
      </c>
      <c r="L21" s="15" t="str">
        <f aca="false">IF($A21="","",COUNTA(D21:J21)-COUNTIF(D21:J21,"Repos"))</f>
        <v/>
      </c>
    </row>
    <row r="22" customFormat="false" ht="15" hidden="false" customHeight="false" outlineLevel="0" collapsed="false">
      <c r="A22" s="12"/>
      <c r="B22" s="12"/>
      <c r="C22" s="12"/>
      <c r="D22" s="13"/>
      <c r="E22" s="13"/>
      <c r="F22" s="13"/>
      <c r="G22" s="13"/>
      <c r="H22" s="13"/>
      <c r="I22" s="13"/>
      <c r="J22" s="13"/>
      <c r="K22" s="14" t="str">
        <f aca="false">IF($A22="","",ROUND(IF(ISNUMBER(FIND("-",D22)),MOD(TIMEVALUE(TRIM(MID(SUBSTITUTE(LOWER(D22),"h",":"),FIND("-",SUBSTITUTE(LOWER(D22),"h",":"))+1,99)))-TIMEVALUE(TRIM(LEFT(SUBSTITUTE(LOWER(D22),"h",":"),FIND("-",SUBSTITUTE(LOWER(D22),"h",":"))-1))),1)*24,0)+IF(ISNUMBER(FIND("-",E22)),MOD(TIMEVALUE(TRIM(MID(SUBSTITUTE(LOWER(E22),"h",":"),FIND("-",SUBSTITUTE(LOWER(E22),"h",":"))+1,99)))-TIMEVALUE(TRIM(LEFT(SUBSTITUTE(LOWER(E22),"h",":"),FIND("-",SUBSTITUTE(LOWER(E22),"h",":"))-1))),1)*24,0)+IF(ISNUMBER(FIND("-",F22)),MOD(TIMEVALUE(TRIM(MID(SUBSTITUTE(LOWER(F22),"h",":"),FIND("-",SUBSTITUTE(LOWER(F22),"h",":"))+1,99)))-TIMEVALUE(TRIM(LEFT(SUBSTITUTE(LOWER(F22),"h",":"),FIND("-",SUBSTITUTE(LOWER(F22),"h",":"))-1))),1)*24,0)+IF(ISNUMBER(FIND("-",G22)),MOD(TIMEVALUE(TRIM(MID(SUBSTITUTE(LOWER(G22),"h",":"),FIND("-",SUBSTITUTE(LOWER(G22),"h",":"))+1,99)))-TIMEVALUE(TRIM(LEFT(SUBSTITUTE(LOWER(G22),"h",":"),FIND("-",SUBSTITUTE(LOWER(G22),"h",":"))-1))),1)*24,0)+IF(ISNUMBER(FIND("-",H22)),MOD(TIMEVALUE(TRIM(MID(SUBSTITUTE(LOWER(H22),"h",":"),FIND("-",SUBSTITUTE(LOWER(H22),"h",":"))+1,99)))-TIMEVALUE(TRIM(LEFT(SUBSTITUTE(LOWER(H22),"h",":"),FIND("-",SUBSTITUTE(LOWER(H22),"h",":"))-1))),1)*24,0)+IF(ISNUMBER(FIND("-",I22)),MOD(TIMEVALUE(TRIM(MID(SUBSTITUTE(LOWER(I22),"h",":"),FIND("-",SUBSTITUTE(LOWER(I22),"h",":"))+1,99)))-TIMEVALUE(TRIM(LEFT(SUBSTITUTE(LOWER(I22),"h",":"),FIND("-",SUBSTITUTE(LOWER(I22),"h",":"))-1))),1)*24,0)+IF(ISNUMBER(FIND("-",J22)),MOD(TIMEVALUE(TRIM(MID(SUBSTITUTE(LOWER(J22),"h",":"),FIND("-",SUBSTITUTE(LOWER(J22),"h",":"))+1,99)))-TIMEVALUE(TRIM(LEFT(SUBSTITUTE(LOWER(J22),"h",":"),FIND("-",SUBSTITUTE(LOWER(J22),"h",":"))-1))),1)*24,0),2))</f>
        <v/>
      </c>
      <c r="L22" s="15" t="str">
        <f aca="false">IF($A22="","",COUNTA(D22:J22)-COUNTIF(D22:J22,"Repos"))</f>
        <v/>
      </c>
    </row>
    <row r="23" customFormat="false" ht="15" hidden="false" customHeight="false" outlineLevel="0" collapsed="false">
      <c r="A23" s="12"/>
      <c r="B23" s="12"/>
      <c r="C23" s="12"/>
      <c r="D23" s="13"/>
      <c r="E23" s="13"/>
      <c r="F23" s="13"/>
      <c r="G23" s="13"/>
      <c r="H23" s="13"/>
      <c r="I23" s="13"/>
      <c r="J23" s="13"/>
      <c r="K23" s="14" t="str">
        <f aca="false">IF($A23="","",ROUND(IF(ISNUMBER(FIND("-",D23)),MOD(TIMEVALUE(TRIM(MID(SUBSTITUTE(LOWER(D23),"h",":"),FIND("-",SUBSTITUTE(LOWER(D23),"h",":"))+1,99)))-TIMEVALUE(TRIM(LEFT(SUBSTITUTE(LOWER(D23),"h",":"),FIND("-",SUBSTITUTE(LOWER(D23),"h",":"))-1))),1)*24,0)+IF(ISNUMBER(FIND("-",E23)),MOD(TIMEVALUE(TRIM(MID(SUBSTITUTE(LOWER(E23),"h",":"),FIND("-",SUBSTITUTE(LOWER(E23),"h",":"))+1,99)))-TIMEVALUE(TRIM(LEFT(SUBSTITUTE(LOWER(E23),"h",":"),FIND("-",SUBSTITUTE(LOWER(E23),"h",":"))-1))),1)*24,0)+IF(ISNUMBER(FIND("-",F23)),MOD(TIMEVALUE(TRIM(MID(SUBSTITUTE(LOWER(F23),"h",":"),FIND("-",SUBSTITUTE(LOWER(F23),"h",":"))+1,99)))-TIMEVALUE(TRIM(LEFT(SUBSTITUTE(LOWER(F23),"h",":"),FIND("-",SUBSTITUTE(LOWER(F23),"h",":"))-1))),1)*24,0)+IF(ISNUMBER(FIND("-",G23)),MOD(TIMEVALUE(TRIM(MID(SUBSTITUTE(LOWER(G23),"h",":"),FIND("-",SUBSTITUTE(LOWER(G23),"h",":"))+1,99)))-TIMEVALUE(TRIM(LEFT(SUBSTITUTE(LOWER(G23),"h",":"),FIND("-",SUBSTITUTE(LOWER(G23),"h",":"))-1))),1)*24,0)+IF(ISNUMBER(FIND("-",H23)),MOD(TIMEVALUE(TRIM(MID(SUBSTITUTE(LOWER(H23),"h",":"),FIND("-",SUBSTITUTE(LOWER(H23),"h",":"))+1,99)))-TIMEVALUE(TRIM(LEFT(SUBSTITUTE(LOWER(H23),"h",":"),FIND("-",SUBSTITUTE(LOWER(H23),"h",":"))-1))),1)*24,0)+IF(ISNUMBER(FIND("-",I23)),MOD(TIMEVALUE(TRIM(MID(SUBSTITUTE(LOWER(I23),"h",":"),FIND("-",SUBSTITUTE(LOWER(I23),"h",":"))+1,99)))-TIMEVALUE(TRIM(LEFT(SUBSTITUTE(LOWER(I23),"h",":"),FIND("-",SUBSTITUTE(LOWER(I23),"h",":"))-1))),1)*24,0)+IF(ISNUMBER(FIND("-",J23)),MOD(TIMEVALUE(TRIM(MID(SUBSTITUTE(LOWER(J23),"h",":"),FIND("-",SUBSTITUTE(LOWER(J23),"h",":"))+1,99)))-TIMEVALUE(TRIM(LEFT(SUBSTITUTE(LOWER(J23),"h",":"),FIND("-",SUBSTITUTE(LOWER(J23),"h",":"))-1))),1)*24,0),2))</f>
        <v/>
      </c>
      <c r="L23" s="15" t="str">
        <f aca="false">IF($A23="","",COUNTA(D23:J23)-COUNTIF(D23:J23,"Repos"))</f>
        <v/>
      </c>
    </row>
    <row r="24" customFormat="false" ht="15" hidden="false" customHeight="false" outlineLevel="0" collapsed="false">
      <c r="A24" s="12"/>
      <c r="B24" s="12"/>
      <c r="C24" s="12"/>
      <c r="D24" s="13"/>
      <c r="E24" s="13"/>
      <c r="F24" s="13"/>
      <c r="G24" s="13"/>
      <c r="H24" s="13"/>
      <c r="I24" s="13"/>
      <c r="J24" s="13"/>
      <c r="K24" s="14" t="str">
        <f aca="false">IF($A24="","",ROUND(IF(ISNUMBER(FIND("-",D24)),MOD(TIMEVALUE(TRIM(MID(SUBSTITUTE(LOWER(D24),"h",":"),FIND("-",SUBSTITUTE(LOWER(D24),"h",":"))+1,99)))-TIMEVALUE(TRIM(LEFT(SUBSTITUTE(LOWER(D24),"h",":"),FIND("-",SUBSTITUTE(LOWER(D24),"h",":"))-1))),1)*24,0)+IF(ISNUMBER(FIND("-",E24)),MOD(TIMEVALUE(TRIM(MID(SUBSTITUTE(LOWER(E24),"h",":"),FIND("-",SUBSTITUTE(LOWER(E24),"h",":"))+1,99)))-TIMEVALUE(TRIM(LEFT(SUBSTITUTE(LOWER(E24),"h",":"),FIND("-",SUBSTITUTE(LOWER(E24),"h",":"))-1))),1)*24,0)+IF(ISNUMBER(FIND("-",F24)),MOD(TIMEVALUE(TRIM(MID(SUBSTITUTE(LOWER(F24),"h",":"),FIND("-",SUBSTITUTE(LOWER(F24),"h",":"))+1,99)))-TIMEVALUE(TRIM(LEFT(SUBSTITUTE(LOWER(F24),"h",":"),FIND("-",SUBSTITUTE(LOWER(F24),"h",":"))-1))),1)*24,0)+IF(ISNUMBER(FIND("-",G24)),MOD(TIMEVALUE(TRIM(MID(SUBSTITUTE(LOWER(G24),"h",":"),FIND("-",SUBSTITUTE(LOWER(G24),"h",":"))+1,99)))-TIMEVALUE(TRIM(LEFT(SUBSTITUTE(LOWER(G24),"h",":"),FIND("-",SUBSTITUTE(LOWER(G24),"h",":"))-1))),1)*24,0)+IF(ISNUMBER(FIND("-",H24)),MOD(TIMEVALUE(TRIM(MID(SUBSTITUTE(LOWER(H24),"h",":"),FIND("-",SUBSTITUTE(LOWER(H24),"h",":"))+1,99)))-TIMEVALUE(TRIM(LEFT(SUBSTITUTE(LOWER(H24),"h",":"),FIND("-",SUBSTITUTE(LOWER(H24),"h",":"))-1))),1)*24,0)+IF(ISNUMBER(FIND("-",I24)),MOD(TIMEVALUE(TRIM(MID(SUBSTITUTE(LOWER(I24),"h",":"),FIND("-",SUBSTITUTE(LOWER(I24),"h",":"))+1,99)))-TIMEVALUE(TRIM(LEFT(SUBSTITUTE(LOWER(I24),"h",":"),FIND("-",SUBSTITUTE(LOWER(I24),"h",":"))-1))),1)*24,0)+IF(ISNUMBER(FIND("-",J24)),MOD(TIMEVALUE(TRIM(MID(SUBSTITUTE(LOWER(J24),"h",":"),FIND("-",SUBSTITUTE(LOWER(J24),"h",":"))+1,99)))-TIMEVALUE(TRIM(LEFT(SUBSTITUTE(LOWER(J24),"h",":"),FIND("-",SUBSTITUTE(LOWER(J24),"h",":"))-1))),1)*24,0),2))</f>
        <v/>
      </c>
      <c r="L24" s="15" t="str">
        <f aca="false">IF($A24="","",COUNTA(D24:J24)-COUNTIF(D24:J24,"Repos"))</f>
        <v/>
      </c>
    </row>
    <row r="25" customFormat="false" ht="15" hidden="false" customHeight="false" outlineLevel="0" collapsed="false">
      <c r="A25" s="12"/>
      <c r="B25" s="12"/>
      <c r="C25" s="12"/>
      <c r="D25" s="13"/>
      <c r="E25" s="13"/>
      <c r="F25" s="13"/>
      <c r="G25" s="13"/>
      <c r="H25" s="13"/>
      <c r="I25" s="13"/>
      <c r="J25" s="13"/>
      <c r="K25" s="14" t="str">
        <f aca="false">IF($A25="","",ROUND(IF(ISNUMBER(FIND("-",D25)),MOD(TIMEVALUE(TRIM(MID(SUBSTITUTE(LOWER(D25),"h",":"),FIND("-",SUBSTITUTE(LOWER(D25),"h",":"))+1,99)))-TIMEVALUE(TRIM(LEFT(SUBSTITUTE(LOWER(D25),"h",":"),FIND("-",SUBSTITUTE(LOWER(D25),"h",":"))-1))),1)*24,0)+IF(ISNUMBER(FIND("-",E25)),MOD(TIMEVALUE(TRIM(MID(SUBSTITUTE(LOWER(E25),"h",":"),FIND("-",SUBSTITUTE(LOWER(E25),"h",":"))+1,99)))-TIMEVALUE(TRIM(LEFT(SUBSTITUTE(LOWER(E25),"h",":"),FIND("-",SUBSTITUTE(LOWER(E25),"h",":"))-1))),1)*24,0)+IF(ISNUMBER(FIND("-",F25)),MOD(TIMEVALUE(TRIM(MID(SUBSTITUTE(LOWER(F25),"h",":"),FIND("-",SUBSTITUTE(LOWER(F25),"h",":"))+1,99)))-TIMEVALUE(TRIM(LEFT(SUBSTITUTE(LOWER(F25),"h",":"),FIND("-",SUBSTITUTE(LOWER(F25),"h",":"))-1))),1)*24,0)+IF(ISNUMBER(FIND("-",G25)),MOD(TIMEVALUE(TRIM(MID(SUBSTITUTE(LOWER(G25),"h",":"),FIND("-",SUBSTITUTE(LOWER(G25),"h",":"))+1,99)))-TIMEVALUE(TRIM(LEFT(SUBSTITUTE(LOWER(G25),"h",":"),FIND("-",SUBSTITUTE(LOWER(G25),"h",":"))-1))),1)*24,0)+IF(ISNUMBER(FIND("-",H25)),MOD(TIMEVALUE(TRIM(MID(SUBSTITUTE(LOWER(H25),"h",":"),FIND("-",SUBSTITUTE(LOWER(H25),"h",":"))+1,99)))-TIMEVALUE(TRIM(LEFT(SUBSTITUTE(LOWER(H25),"h",":"),FIND("-",SUBSTITUTE(LOWER(H25),"h",":"))-1))),1)*24,0)+IF(ISNUMBER(FIND("-",I25)),MOD(TIMEVALUE(TRIM(MID(SUBSTITUTE(LOWER(I25),"h",":"),FIND("-",SUBSTITUTE(LOWER(I25),"h",":"))+1,99)))-TIMEVALUE(TRIM(LEFT(SUBSTITUTE(LOWER(I25),"h",":"),FIND("-",SUBSTITUTE(LOWER(I25),"h",":"))-1))),1)*24,0)+IF(ISNUMBER(FIND("-",J25)),MOD(TIMEVALUE(TRIM(MID(SUBSTITUTE(LOWER(J25),"h",":"),FIND("-",SUBSTITUTE(LOWER(J25),"h",":"))+1,99)))-TIMEVALUE(TRIM(LEFT(SUBSTITUTE(LOWER(J25),"h",":"),FIND("-",SUBSTITUTE(LOWER(J25),"h",":"))-1))),1)*24,0),2))</f>
        <v/>
      </c>
      <c r="L25" s="15" t="str">
        <f aca="false">IF($A25="","",COUNTA(D25:J25)-COUNTIF(D25:J25,"Repos"))</f>
        <v/>
      </c>
    </row>
    <row r="26" customFormat="false" ht="15" hidden="false" customHeight="false" outlineLevel="0" collapsed="false">
      <c r="A26" s="16" t="s">
        <v>62</v>
      </c>
      <c r="B26" s="9"/>
      <c r="C26" s="9"/>
      <c r="D26" s="9" t="n">
        <f aca="false">COUNTA(D6:D25)-COUNTIF(D6:D25,"Repos")</f>
        <v>10</v>
      </c>
      <c r="E26" s="9" t="n">
        <f aca="false">COUNTA(E6:E25)-COUNTIF(E6:E25,"Repos")</f>
        <v>9</v>
      </c>
      <c r="F26" s="9" t="n">
        <f aca="false">COUNTA(F6:F25)-COUNTIF(F6:F25,"Repos")</f>
        <v>7</v>
      </c>
      <c r="G26" s="9" t="n">
        <f aca="false">COUNTA(G6:G25)-COUNTIF(G6:G25,"Repos")</f>
        <v>9</v>
      </c>
      <c r="H26" s="9" t="n">
        <f aca="false">COUNTA(H6:H25)-COUNTIF(H6:H25,"Repos")</f>
        <v>9</v>
      </c>
      <c r="I26" s="9" t="n">
        <f aca="false">COUNTA(I6:I25)-COUNTIF(I6:I25,"Repos")</f>
        <v>10</v>
      </c>
      <c r="J26" s="9" t="n">
        <f aca="false">COUNTA(J6:J25)-COUNTIF(J6:J25,"Repos")</f>
        <v>7</v>
      </c>
      <c r="K26" s="9"/>
      <c r="L26" s="9"/>
    </row>
  </sheetData>
  <conditionalFormatting sqref="D26:J26">
    <cfRule type="cellIs" priority="2" operator="lessThan" aboveAverage="0" equalAverage="0" bottom="0" percent="0" rank="0" text="" dxfId="0">
      <formula>$C$2</formula>
    </cfRule>
  </conditionalFormatting>
  <conditionalFormatting sqref="D6:J25">
    <cfRule type="cellIs" priority="3" operator="equal" aboveAverage="0" equalAverage="0" bottom="0" percent="0" rank="0" text="" dxfId="1">
      <formula>"Repos"</formula>
    </cfRule>
  </conditionalFormatting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LibreOffice/26.2.6.3$MacOSX_AARCH64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2026-10-06T12:54:24Z</dcterms:created>
  <dc:creator>weplanify.io</dc:creator>
  <dc:description/>
  <dc:language>en-US</dc:language>
  <cp:lastModifiedBy/>
  <dcterms:modified xsi:type="dcterms:W3CDTF">2026-10-06T12:54:24Z</dcterms:modified>
  <cp:revision>0</cp:revision>
  <dc:subject/>
  <dc:title>planning-horaire-hebdomadaire.xlsx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