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emaine" sheetId="2" state="visible" r:id="rId4"/>
  </sheets>
  <definedNames>
    <definedName function="false" hidden="false" localSheetId="1" name="_xlnm.Print_Titles" vbProcedure="false">Semaine!$6:$7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<sst xmlns="http://schemas.openxmlformats.org/spreadsheetml/2006/main" count="149" uniqueCount="60">
  <si>
    <t xml:space="preserve">Planning restaurant — mode d'emploi</t>
  </si>
  <si>
    <t xml:space="preserve">Modèle gratuit proposé par weplanify.io — libre d'utilisation et de modification.</t>
  </si>
  <si>
    <t xml:space="preserve">1.</t>
  </si>
  <si>
    <t xml:space="preserve">Ouvrez l'onglet « Semaine ». Saisissez la date du lundi dans « Semaine du » : les dates de la semaine se remplissent seules.</t>
  </si>
  <si>
    <t xml:space="preserve">2.</t>
  </si>
  <si>
    <t xml:space="preserve">Indiquez la « Durée d'un service (heures) » (5 par défaut) : elle sert à estimer les heures de chacun.</t>
  </si>
  <si>
    <t xml:space="preserve">3.</t>
  </si>
  <si>
    <t xml:space="preserve">Indiquez la « Couverture minimum midi » et la « Couverture minimum soir » : le nombre de personnes qu'il vous faut au minimum à chaque service.</t>
  </si>
  <si>
    <t xml:space="preserve">4.</t>
  </si>
  <si>
    <t xml:space="preserve">Remplissez une ligne par employé : nom et équipe (Salle, Cuisine ou Bar). Les lignes d'exemple se remplacent par vos propres équipes.</t>
  </si>
  <si>
    <t xml:space="preserve">5.</t>
  </si>
  <si>
    <t xml:space="preserve">Pour chaque jour, choisissez dans la liste : Midi, Soir, Coupure (midi et soir le même jour) ou Repos.</t>
  </si>
  <si>
    <t xml:space="preserve">6.</t>
  </si>
  <si>
    <t xml:space="preserve">« Services » compte 1 pour Midi, 1 pour Soir et 2 pour Coupure. « Heures estimées » = services × durée d'un service.</t>
  </si>
  <si>
    <t xml:space="preserve">7.</t>
  </si>
  <si>
    <t xml:space="preserve">Les lignes « Couverture midi » et « Couverture soir » comptent les personnes présentes à chaque service (Coupure compte pour les deux).</t>
  </si>
  <si>
    <t xml:space="preserve">8.</t>
  </si>
  <si>
    <t xml:space="preserve">Une case de couverture passe en rouge quand elle est sous le minimum. Dans l'exemple, le lundi soir est volontairement en dessous pour montrer l'alerte.</t>
  </si>
  <si>
    <t xml:space="preserve">9.</t>
  </si>
  <si>
    <t xml:space="preserve">Les cases « Repos » apparaissent en gris. Une case vide ne compte ni comme service ni comme repos.</t>
  </si>
  <si>
    <t xml:space="preserve">10.</t>
  </si>
  <si>
    <t xml:space="preserve">Pour ajouter des employés, utilisez les lignes vides sous les exemples : les formules y sont déjà prêtes.</t>
  </si>
  <si>
    <t xml:space="preserve">Ce modèle ne vérifie aucune règle légale (repos minimal, durée maximale) : elles dépendent de votre pays et de votre convention collective.</t>
  </si>
  <si>
    <t xml:space="preserve">Semaine du</t>
  </si>
  <si>
    <t xml:space="preserve">Chaque jour : Midi, Soir, Coupure (midi + soir) ou Repos.</t>
  </si>
  <si>
    <t xml:space="preserve">Durée d'un service (heures)</t>
  </si>
  <si>
    <t xml:space="preserve">Couverture minimum midi</t>
  </si>
  <si>
    <t xml:space="preserve">Couverture minimum soir</t>
  </si>
  <si>
    <t xml:space="preserve">Nom</t>
  </si>
  <si>
    <t xml:space="preserve">Équipe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</si>
  <si>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</si>
  <si>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</si>
  <si>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</si>
  <si>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</si>
  <si>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</si>
  <si>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</si>
  <si>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</si>
  <si>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Services</t>
  </si>
  <si>
    <t xml:space="preserve">Heures estimées</t>
  </si>
  <si>
    <t xml:space="preserve">Awa Diop</t>
  </si>
  <si>
    <t xml:space="preserve">Salle</t>
  </si>
  <si>
    <t xml:space="preserve">Repos</t>
  </si>
  <si>
    <t xml:space="preserve">Midi</t>
  </si>
  <si>
    <t xml:space="preserve">Coupure</t>
  </si>
  <si>
    <t xml:space="preserve">Moussa Ndiaye</t>
  </si>
  <si>
    <t xml:space="preserve">Soir</t>
  </si>
  <si>
    <t xml:space="preserve">Fatou Sow</t>
  </si>
  <si>
    <t xml:space="preserve">Ibrahima Fall</t>
  </si>
  <si>
    <t xml:space="preserve">Mariama Ba</t>
  </si>
  <si>
    <t xml:space="preserve">Oumar Sarr</t>
  </si>
  <si>
    <t xml:space="preserve">Cuisine</t>
  </si>
  <si>
    <t xml:space="preserve">Aïssatou Diallo</t>
  </si>
  <si>
    <t xml:space="preserve">Cheikh Gueye</t>
  </si>
  <si>
    <t xml:space="preserve">Khady Faye</t>
  </si>
  <si>
    <t xml:space="preserve">Mamadou Sy</t>
  </si>
  <si>
    <t xml:space="preserve">Rokhaya Mbaye</t>
  </si>
  <si>
    <t xml:space="preserve">Bar</t>
  </si>
  <si>
    <t xml:space="preserve">Abdoulaye Kane</t>
  </si>
  <si>
    <t xml:space="preserve">Couverture midi</t>
  </si>
  <si>
    <t xml:space="preserve">Couverture soir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</si>
</sst>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"/>
    <numFmt numFmtId="167" formatCode="0"/>
    <numFmt numFmtId="168" formatCode="0.0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F6E4"/>
        <bgColor rgb="FFEDEDED"/>
      </patternFill>
    </fill>
    <fill>
      <patternFill patternType="solid">
        <fgColor rgb="FFEDEDED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3D0"/>
        </patternFill>
      </fill>
    </dxf>
    <dxf>
      <fill>
        <patternFill>
          <bgColor rgb="FFE7E6E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BF6E4"/>
      <rgbColor rgb="FFE7E6E6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" hidden="false" customHeight="true" outlineLevel="0" collapsed="false">
      <c r="A5" s="3" t="s">
        <v>2</v>
      </c>
      <c r="B5" s="4" t="s">
        <v>3</v>
      </c>
    </row>
    <row r="6" customFormat="false" ht="33" hidden="false" customHeight="true" outlineLevel="0" collapsed="false">
      <c r="A6" s="3" t="s">
        <v>4</v>
      </c>
      <c r="B6" s="4" t="s">
        <v>5</v>
      </c>
    </row>
    <row r="7" customFormat="false" ht="33" hidden="false" customHeight="true" outlineLevel="0" collapsed="false">
      <c r="A7" s="3" t="s">
        <v>6</v>
      </c>
      <c r="B7" s="4" t="s">
        <v>7</v>
      </c>
    </row>
    <row r="8" customFormat="false" ht="33" hidden="false" customHeight="true" outlineLevel="0" collapsed="false">
      <c r="A8" s="3" t="s">
        <v>8</v>
      </c>
      <c r="B8" s="4" t="s">
        <v>9</v>
      </c>
    </row>
    <row r="9" customFormat="false" ht="33" hidden="false" customHeight="true" outlineLevel="0" collapsed="false">
      <c r="A9" s="3" t="s">
        <v>10</v>
      </c>
      <c r="B9" s="4" t="s">
        <v>11</v>
      </c>
    </row>
    <row r="10" customFormat="false" ht="33" hidden="false" customHeight="true" outlineLevel="0" collapsed="false">
      <c r="A10" s="3" t="s">
        <v>12</v>
      </c>
      <c r="B10" s="4" t="s">
        <v>13</v>
      </c>
    </row>
    <row r="11" customFormat="false" ht="33" hidden="false" customHeight="true" outlineLevel="0" collapsed="false">
      <c r="A11" s="3" t="s">
        <v>14</v>
      </c>
      <c r="B11" s="4" t="s">
        <v>15</v>
      </c>
    </row>
    <row r="12" customFormat="false" ht="33" hidden="false" customHeight="true" outlineLevel="0" collapsed="false">
      <c r="A12" s="3" t="s">
        <v>16</v>
      </c>
      <c r="B12" s="4" t="s">
        <v>17</v>
      </c>
    </row>
    <row r="13" customFormat="false" ht="18" hidden="false" customHeight="true" outlineLevel="0" collapsed="false">
      <c r="A13" s="3" t="s">
        <v>18</v>
      </c>
      <c r="B13" s="4" t="s">
        <v>19</v>
      </c>
    </row>
    <row r="14" customFormat="false" ht="33" hidden="false" customHeight="true" outlineLevel="0" collapsed="false">
      <c r="A14" s="3" t="s">
        <v>20</v>
      </c>
      <c r="B14" s="4" t="s">
        <v>21</v>
      </c>
    </row>
    <row r="16" customFormat="false" ht="33" hidden="false" customHeight="true" outlineLevel="0" collapsed="false">
      <c r="B16" s="5" t="s">
        <v>22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9" min="3" style="0" width="12"/>
    <col collapsed="false" customWidth="true" hidden="false" outlineLevel="0" max="10" min="10" style="0" width="10"/>
    <col collapsed="false" customWidth="true" hidden="false" outlineLevel="0" max="11" min="11" style="0" width="15"/>
  </cols>
  <sheetData>
    <row r="1" customFormat="false" ht="15" hidden="false" customHeight="false" outlineLevel="0" collapsed="false">
      <c r="A1" s="6" t="s">
        <v>23</v>
      </c>
      <c r="C1" s="7" t="n">
        <v>46307</v>
      </c>
      <c r="E1" s="2" t="s">
        <v>24</v>
      </c>
    </row>
    <row r="2" customFormat="false" ht="15" hidden="false" customHeight="false" outlineLevel="0" collapsed="false">
      <c r="A2" s="6" t="s">
        <v>25</v>
      </c>
      <c r="C2" s="8" t="n">
        <v>5</v>
      </c>
    </row>
    <row r="3" customFormat="false" ht="15" hidden="false" customHeight="false" outlineLevel="0" collapsed="false">
      <c r="A3" s="6" t="s">
        <v>26</v>
      </c>
      <c r="C3" s="8" t="n">
        <v>3</v>
      </c>
    </row>
    <row r="4" customFormat="false" ht="15" hidden="false" customHeight="false" outlineLevel="0" collapsed="false">
      <c r="A4" s="6" t="s">
        <v>27</v>
      </c>
      <c r="C4" s="8" t="n">
        <v>4</v>
      </c>
    </row>
    <row r="6" customFormat="false" ht="19.5" hidden="false" customHeight="true" outlineLevel="0" collapsed="false">
      <c r="A6" s="9" t="s">
        <v>28</v>
      </c>
      <c r="B6" s="9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</row>
    <row r="7" customFormat="false" ht="15" hidden="false" customHeight="false" outlineLevel="0" collapsed="false">
      <c r="A7" s="10"/>
      <c r="B7" s="10"/>
      <c r="C7" s="11" t="n">
        <f aca="false">IF($C$1="","",$C$1+0)</f>
        <v>46307</v>
      </c>
      <c r="D7" s="11" t="n">
        <f aca="false">IF($C$1="","",$C$1+1)</f>
        <v>46308</v>
      </c>
      <c r="E7" s="11" t="n">
        <f aca="false">IF($C$1="","",$C$1+2)</f>
        <v>46309</v>
      </c>
      <c r="F7" s="11" t="n">
        <f aca="false">IF($C$1="","",$C$1+3)</f>
        <v>46310</v>
      </c>
      <c r="G7" s="11" t="n">
        <f aca="false">IF($C$1="","",$C$1+4)</f>
        <v>46311</v>
      </c>
      <c r="H7" s="11" t="n">
        <f aca="false">IF($C$1="","",$C$1+5)</f>
        <v>46312</v>
      </c>
      <c r="I7" s="11" t="n">
        <f aca="false">IF($C$1="","",$C$1+6)</f>
        <v>46313</v>
      </c>
      <c r="J7" s="10"/>
      <c r="K7" s="10"/>
    </row>
    <row r="8" customFormat="false" ht="15" hidden="false" customHeight="false" outlineLevel="0" collapsed="false">
      <c r="A8" s="12" t="s">
        <v>39</v>
      </c>
      <c r="B8" s="12" t="s">
        <v>40</v>
      </c>
      <c r="C8" s="13" t="s">
        <v>41</v>
      </c>
      <c r="D8" s="13" t="s">
        <v>42</v>
      </c>
      <c r="E8" s="13" t="s">
        <v>42</v>
      </c>
      <c r="F8" s="13" t="s">
        <v>43</v>
      </c>
      <c r="G8" s="13" t="s">
        <v>43</v>
      </c>
      <c r="H8" s="13" t="s">
        <v>43</v>
      </c>
      <c r="I8" s="13" t="s">
        <v>42</v>
      </c>
      <c r="J8" s="14" t="n">
        <f aca="false">IF($A8="","",COUNTIF(C8:I8,"Midi")+COUNTIF(C8:I8,"Soir")+2*COUNTIF(C8:I8,"Coupure"))</f>
        <v>9</v>
      </c>
      <c r="K8" s="15" t="n">
        <f aca="false">IF($A8="","",J8*$C$2)</f>
        <v>45</v>
      </c>
    </row>
    <row r="9" customFormat="false" ht="15" hidden="false" customHeight="false" outlineLevel="0" collapsed="false">
      <c r="A9" s="12" t="s">
        <v>44</v>
      </c>
      <c r="B9" s="12" t="s">
        <v>40</v>
      </c>
      <c r="C9" s="13" t="s">
        <v>42</v>
      </c>
      <c r="D9" s="13" t="s">
        <v>41</v>
      </c>
      <c r="E9" s="13" t="s">
        <v>45</v>
      </c>
      <c r="F9" s="13" t="s">
        <v>45</v>
      </c>
      <c r="G9" s="13" t="s">
        <v>43</v>
      </c>
      <c r="H9" s="13" t="s">
        <v>43</v>
      </c>
      <c r="I9" s="13" t="s">
        <v>45</v>
      </c>
      <c r="J9" s="14" t="n">
        <f aca="false">IF($A9="","",COUNTIF(C9:I9,"Midi")+COUNTIF(C9:I9,"Soir")+2*COUNTIF(C9:I9,"Coupure"))</f>
        <v>8</v>
      </c>
      <c r="K9" s="15" t="n">
        <f aca="false">IF($A9="","",J9*$C$2)</f>
        <v>40</v>
      </c>
    </row>
    <row r="10" customFormat="false" ht="15" hidden="false" customHeight="false" outlineLevel="0" collapsed="false">
      <c r="A10" s="12" t="s">
        <v>46</v>
      </c>
      <c r="B10" s="12" t="s">
        <v>40</v>
      </c>
      <c r="C10" s="13" t="s">
        <v>42</v>
      </c>
      <c r="D10" s="13" t="s">
        <v>42</v>
      </c>
      <c r="E10" s="13" t="s">
        <v>41</v>
      </c>
      <c r="F10" s="13" t="s">
        <v>42</v>
      </c>
      <c r="G10" s="13" t="s">
        <v>45</v>
      </c>
      <c r="H10" s="13" t="s">
        <v>43</v>
      </c>
      <c r="I10" s="13" t="s">
        <v>43</v>
      </c>
      <c r="J10" s="14" t="n">
        <f aca="false">IF($A10="","",COUNTIF(C10:I10,"Midi")+COUNTIF(C10:I10,"Soir")+2*COUNTIF(C10:I10,"Coupure"))</f>
        <v>8</v>
      </c>
      <c r="K10" s="15" t="n">
        <f aca="false">IF($A10="","",J10*$C$2)</f>
        <v>40</v>
      </c>
    </row>
    <row r="11" customFormat="false" ht="15" hidden="false" customHeight="false" outlineLevel="0" collapsed="false">
      <c r="A11" s="12" t="s">
        <v>47</v>
      </c>
      <c r="B11" s="12" t="s">
        <v>40</v>
      </c>
      <c r="C11" s="13" t="s">
        <v>45</v>
      </c>
      <c r="D11" s="13" t="s">
        <v>45</v>
      </c>
      <c r="E11" s="13" t="s">
        <v>45</v>
      </c>
      <c r="F11" s="13" t="s">
        <v>41</v>
      </c>
      <c r="G11" s="13" t="s">
        <v>45</v>
      </c>
      <c r="H11" s="13" t="s">
        <v>43</v>
      </c>
      <c r="I11" s="13" t="s">
        <v>43</v>
      </c>
      <c r="J11" s="14" t="n">
        <f aca="false">IF($A11="","",COUNTIF(C11:I11,"Midi")+COUNTIF(C11:I11,"Soir")+2*COUNTIF(C11:I11,"Coupure"))</f>
        <v>8</v>
      </c>
      <c r="K11" s="15" t="n">
        <f aca="false">IF($A11="","",J11*$C$2)</f>
        <v>40</v>
      </c>
    </row>
    <row r="12" customFormat="false" ht="15" hidden="false" customHeight="false" outlineLevel="0" collapsed="false">
      <c r="A12" s="12" t="s">
        <v>48</v>
      </c>
      <c r="B12" s="12" t="s">
        <v>40</v>
      </c>
      <c r="C12" s="13" t="s">
        <v>41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45</v>
      </c>
      <c r="I12" s="13" t="s">
        <v>45</v>
      </c>
      <c r="J12" s="14" t="n">
        <f aca="false">IF($A12="","",COUNTIF(C12:I12,"Midi")+COUNTIF(C12:I12,"Soir")+2*COUNTIF(C12:I12,"Coupure"))</f>
        <v>6</v>
      </c>
      <c r="K12" s="15" t="n">
        <f aca="false">IF($A12="","",J12*$C$2)</f>
        <v>30</v>
      </c>
    </row>
    <row r="13" customFormat="false" ht="15" hidden="false" customHeight="false" outlineLevel="0" collapsed="false">
      <c r="A13" s="12" t="s">
        <v>49</v>
      </c>
      <c r="B13" s="12" t="s">
        <v>50</v>
      </c>
      <c r="C13" s="13" t="s">
        <v>42</v>
      </c>
      <c r="D13" s="13" t="s">
        <v>41</v>
      </c>
      <c r="E13" s="13" t="s">
        <v>43</v>
      </c>
      <c r="F13" s="13" t="s">
        <v>43</v>
      </c>
      <c r="G13" s="13" t="s">
        <v>42</v>
      </c>
      <c r="H13" s="13" t="s">
        <v>43</v>
      </c>
      <c r="I13" s="13" t="s">
        <v>43</v>
      </c>
      <c r="J13" s="14" t="n">
        <f aca="false">IF($A13="","",COUNTIF(C13:I13,"Midi")+COUNTIF(C13:I13,"Soir")+2*COUNTIF(C13:I13,"Coupure"))</f>
        <v>10</v>
      </c>
      <c r="K13" s="15" t="n">
        <f aca="false">IF($A13="","",J13*$C$2)</f>
        <v>50</v>
      </c>
    </row>
    <row r="14" customFormat="false" ht="15" hidden="false" customHeight="false" outlineLevel="0" collapsed="false">
      <c r="A14" s="12" t="s">
        <v>51</v>
      </c>
      <c r="B14" s="12" t="s">
        <v>50</v>
      </c>
      <c r="C14" s="13" t="s">
        <v>42</v>
      </c>
      <c r="D14" s="13" t="s">
        <v>42</v>
      </c>
      <c r="E14" s="13" t="s">
        <v>41</v>
      </c>
      <c r="F14" s="13" t="s">
        <v>42</v>
      </c>
      <c r="G14" s="13" t="s">
        <v>43</v>
      </c>
      <c r="H14" s="13" t="s">
        <v>43</v>
      </c>
      <c r="I14" s="13" t="s">
        <v>42</v>
      </c>
      <c r="J14" s="14" t="n">
        <f aca="false">IF($A14="","",COUNTIF(C14:I14,"Midi")+COUNTIF(C14:I14,"Soir")+2*COUNTIF(C14:I14,"Coupure"))</f>
        <v>8</v>
      </c>
      <c r="K14" s="15" t="n">
        <f aca="false">IF($A14="","",J14*$C$2)</f>
        <v>40</v>
      </c>
    </row>
    <row r="15" customFormat="false" ht="15" hidden="false" customHeight="false" outlineLevel="0" collapsed="false">
      <c r="A15" s="12" t="s">
        <v>52</v>
      </c>
      <c r="B15" s="12" t="s">
        <v>50</v>
      </c>
      <c r="C15" s="13" t="s">
        <v>45</v>
      </c>
      <c r="D15" s="13" t="s">
        <v>45</v>
      </c>
      <c r="E15" s="13" t="s">
        <v>45</v>
      </c>
      <c r="F15" s="13" t="s">
        <v>41</v>
      </c>
      <c r="G15" s="13" t="s">
        <v>45</v>
      </c>
      <c r="H15" s="13" t="s">
        <v>45</v>
      </c>
      <c r="I15" s="13" t="s">
        <v>45</v>
      </c>
      <c r="J15" s="14" t="n">
        <f aca="false">IF($A15="","",COUNTIF(C15:I15,"Midi")+COUNTIF(C15:I15,"Soir")+2*COUNTIF(C15:I15,"Coupure"))</f>
        <v>6</v>
      </c>
      <c r="K15" s="15" t="n">
        <f aca="false">IF($A15="","",J15*$C$2)</f>
        <v>30</v>
      </c>
    </row>
    <row r="16" customFormat="false" ht="15" hidden="false" customHeight="false" outlineLevel="0" collapsed="false">
      <c r="A16" s="12" t="s">
        <v>53</v>
      </c>
      <c r="B16" s="12" t="s">
        <v>50</v>
      </c>
      <c r="C16" s="13" t="s">
        <v>41</v>
      </c>
      <c r="D16" s="13" t="s">
        <v>43</v>
      </c>
      <c r="E16" s="13" t="s">
        <v>42</v>
      </c>
      <c r="F16" s="13" t="s">
        <v>45</v>
      </c>
      <c r="G16" s="13" t="s">
        <v>45</v>
      </c>
      <c r="H16" s="13" t="s">
        <v>43</v>
      </c>
      <c r="I16" s="13" t="s">
        <v>43</v>
      </c>
      <c r="J16" s="14" t="n">
        <f aca="false">IF($A16="","",COUNTIF(C16:I16,"Midi")+COUNTIF(C16:I16,"Soir")+2*COUNTIF(C16:I16,"Coupure"))</f>
        <v>9</v>
      </c>
      <c r="K16" s="15" t="n">
        <f aca="false">IF($A16="","",J16*$C$2)</f>
        <v>45</v>
      </c>
    </row>
    <row r="17" customFormat="false" ht="15" hidden="false" customHeight="false" outlineLevel="0" collapsed="false">
      <c r="A17" s="12" t="s">
        <v>54</v>
      </c>
      <c r="B17" s="12" t="s">
        <v>50</v>
      </c>
      <c r="C17" s="13" t="s">
        <v>42</v>
      </c>
      <c r="D17" s="13" t="s">
        <v>41</v>
      </c>
      <c r="E17" s="13" t="s">
        <v>45</v>
      </c>
      <c r="F17" s="13" t="s">
        <v>43</v>
      </c>
      <c r="G17" s="13" t="s">
        <v>43</v>
      </c>
      <c r="H17" s="13" t="s">
        <v>45</v>
      </c>
      <c r="I17" s="13" t="s">
        <v>45</v>
      </c>
      <c r="J17" s="14" t="n">
        <f aca="false">IF($A17="","",COUNTIF(C17:I17,"Midi")+COUNTIF(C17:I17,"Soir")+2*COUNTIF(C17:I17,"Coupure"))</f>
        <v>8</v>
      </c>
      <c r="K17" s="15" t="n">
        <f aca="false">IF($A17="","",J17*$C$2)</f>
        <v>40</v>
      </c>
    </row>
    <row r="18" customFormat="false" ht="15" hidden="false" customHeight="false" outlineLevel="0" collapsed="false">
      <c r="A18" s="12" t="s">
        <v>55</v>
      </c>
      <c r="B18" s="12" t="s">
        <v>56</v>
      </c>
      <c r="C18" s="13" t="s">
        <v>45</v>
      </c>
      <c r="D18" s="13" t="s">
        <v>45</v>
      </c>
      <c r="E18" s="13" t="s">
        <v>41</v>
      </c>
      <c r="F18" s="13" t="s">
        <v>45</v>
      </c>
      <c r="G18" s="13" t="s">
        <v>45</v>
      </c>
      <c r="H18" s="13" t="s">
        <v>45</v>
      </c>
      <c r="I18" s="13" t="s">
        <v>45</v>
      </c>
      <c r="J18" s="14" t="n">
        <f aca="false">IF($A18="","",COUNTIF(C18:I18,"Midi")+COUNTIF(C18:I18,"Soir")+2*COUNTIF(C18:I18,"Coupure"))</f>
        <v>6</v>
      </c>
      <c r="K18" s="15" t="n">
        <f aca="false">IF($A18="","",J18*$C$2)</f>
        <v>30</v>
      </c>
    </row>
    <row r="19" customFormat="false" ht="15" hidden="false" customHeight="false" outlineLevel="0" collapsed="false">
      <c r="A19" s="12" t="s">
        <v>57</v>
      </c>
      <c r="B19" s="12" t="s">
        <v>56</v>
      </c>
      <c r="C19" s="13" t="s">
        <v>41</v>
      </c>
      <c r="D19" s="13" t="s">
        <v>42</v>
      </c>
      <c r="E19" s="13" t="s">
        <v>45</v>
      </c>
      <c r="F19" s="13" t="s">
        <v>43</v>
      </c>
      <c r="G19" s="13" t="s">
        <v>45</v>
      </c>
      <c r="H19" s="13" t="s">
        <v>43</v>
      </c>
      <c r="I19" s="13" t="s">
        <v>43</v>
      </c>
      <c r="J19" s="14" t="n">
        <f aca="false">IF($A19="","",COUNTIF(C19:I19,"Midi")+COUNTIF(C19:I19,"Soir")+2*COUNTIF(C19:I19,"Coupure"))</f>
        <v>9</v>
      </c>
      <c r="K19" s="15" t="n">
        <f aca="false">IF($A19="","",J19*$C$2)</f>
        <v>45</v>
      </c>
    </row>
    <row r="20" customFormat="false" ht="15" hidden="false" customHeight="false" outlineLevel="0" collapsed="false">
      <c r="A20" s="12"/>
      <c r="B20" s="12"/>
      <c r="C20" s="13"/>
      <c r="D20" s="13"/>
      <c r="E20" s="13"/>
      <c r="F20" s="13"/>
      <c r="G20" s="13"/>
      <c r="H20" s="13"/>
      <c r="I20" s="13"/>
      <c r="J20" s="14" t="str">
        <f aca="false">IF($A20="","",COUNTIF(C20:I20,"Midi")+COUNTIF(C20:I20,"Soir")+2*COUNTIF(C20:I20,"Coupure"))</f>
        <v/>
      </c>
      <c r="K20" s="15" t="str">
        <f aca="false">IF($A20="","",J20*$C$2)</f>
        <v/>
      </c>
    </row>
    <row r="21" customFormat="false" ht="15" hidden="false" customHeight="false" outlineLevel="0" collapsed="false">
      <c r="A21" s="12"/>
      <c r="B21" s="12"/>
      <c r="C21" s="13"/>
      <c r="D21" s="13"/>
      <c r="E21" s="13"/>
      <c r="F21" s="13"/>
      <c r="G21" s="13"/>
      <c r="H21" s="13"/>
      <c r="I21" s="13"/>
      <c r="J21" s="14" t="str">
        <f aca="false">IF($A21="","",COUNTIF(C21:I21,"Midi")+COUNTIF(C21:I21,"Soir")+2*COUNTIF(C21:I21,"Coupure"))</f>
        <v/>
      </c>
      <c r="K21" s="15" t="str">
        <f aca="false">IF($A21="","",J21*$C$2)</f>
        <v/>
      </c>
    </row>
    <row r="22" customFormat="false" ht="15" hidden="false" customHeight="false" outlineLevel="0" collapsed="false">
      <c r="A22" s="12"/>
      <c r="B22" s="12"/>
      <c r="C22" s="13"/>
      <c r="D22" s="13"/>
      <c r="E22" s="13"/>
      <c r="F22" s="13"/>
      <c r="G22" s="13"/>
      <c r="H22" s="13"/>
      <c r="I22" s="13"/>
      <c r="J22" s="14" t="str">
        <f aca="false">IF($A22="","",COUNTIF(C22:I22,"Midi")+COUNTIF(C22:I22,"Soir")+2*COUNTIF(C22:I22,"Coupure"))</f>
        <v/>
      </c>
      <c r="K22" s="15" t="str">
        <f aca="false">IF($A22="","",J22*$C$2)</f>
        <v/>
      </c>
    </row>
    <row r="23" customFormat="false" ht="15" hidden="false" customHeight="false" outlineLevel="0" collapsed="false">
      <c r="A23" s="12"/>
      <c r="B23" s="12"/>
      <c r="C23" s="13"/>
      <c r="D23" s="13"/>
      <c r="E23" s="13"/>
      <c r="F23" s="13"/>
      <c r="G23" s="13"/>
      <c r="H23" s="13"/>
      <c r="I23" s="13"/>
      <c r="J23" s="14" t="str">
        <f aca="false">IF($A23="","",COUNTIF(C23:I23,"Midi")+COUNTIF(C23:I23,"Soir")+2*COUNTIF(C23:I23,"Coupure"))</f>
        <v/>
      </c>
      <c r="K23" s="15" t="str">
        <f aca="false">IF($A23="","",J23*$C$2)</f>
        <v/>
      </c>
    </row>
    <row r="24" customFormat="false" ht="15" hidden="false" customHeight="false" outlineLevel="0" collapsed="false">
      <c r="A24" s="12"/>
      <c r="B24" s="12"/>
      <c r="C24" s="13"/>
      <c r="D24" s="13"/>
      <c r="E24" s="13"/>
      <c r="F24" s="13"/>
      <c r="G24" s="13"/>
      <c r="H24" s="13"/>
      <c r="I24" s="13"/>
      <c r="J24" s="14" t="str">
        <f aca="false">IF($A24="","",COUNTIF(C24:I24,"Midi")+COUNTIF(C24:I24,"Soir")+2*COUNTIF(C24:I24,"Coupure"))</f>
        <v/>
      </c>
      <c r="K24" s="15" t="str">
        <f aca="false">IF($A24="","",J24*$C$2)</f>
        <v/>
      </c>
    </row>
    <row r="25" customFormat="false" ht="15" hidden="false" customHeight="false" outlineLevel="0" collapsed="false">
      <c r="A25" s="12"/>
      <c r="B25" s="12"/>
      <c r="C25" s="13"/>
      <c r="D25" s="13"/>
      <c r="E25" s="13"/>
      <c r="F25" s="13"/>
      <c r="G25" s="13"/>
      <c r="H25" s="13"/>
      <c r="I25" s="13"/>
      <c r="J25" s="14" t="str">
        <f aca="false">IF($A25="","",COUNTIF(C25:I25,"Midi")+COUNTIF(C25:I25,"Soir")+2*COUNTIF(C25:I25,"Coupure"))</f>
        <v/>
      </c>
      <c r="K25" s="15" t="str">
        <f aca="false">IF($A25="","",J25*$C$2)</f>
        <v/>
      </c>
    </row>
    <row r="26" customFormat="false" ht="15" hidden="false" customHeight="false" outlineLevel="0" collapsed="false">
      <c r="A26" s="12"/>
      <c r="B26" s="12"/>
      <c r="C26" s="13"/>
      <c r="D26" s="13"/>
      <c r="E26" s="13"/>
      <c r="F26" s="13"/>
      <c r="G26" s="13"/>
      <c r="H26" s="13"/>
      <c r="I26" s="13"/>
      <c r="J26" s="14" t="str">
        <f aca="false">IF($A26="","",COUNTIF(C26:I26,"Midi")+COUNTIF(C26:I26,"Soir")+2*COUNTIF(C26:I26,"Coupure"))</f>
        <v/>
      </c>
      <c r="K26" s="15" t="str">
        <f aca="false">IF($A26="","",J26*$C$2)</f>
        <v/>
      </c>
    </row>
    <row r="27" customFormat="false" ht="15" hidden="false" customHeight="false" outlineLevel="0" collapsed="false">
      <c r="A27" s="12"/>
      <c r="B27" s="12"/>
      <c r="C27" s="13"/>
      <c r="D27" s="13"/>
      <c r="E27" s="13"/>
      <c r="F27" s="13"/>
      <c r="G27" s="13"/>
      <c r="H27" s="13"/>
      <c r="I27" s="13"/>
      <c r="J27" s="14" t="str">
        <f aca="false">IF($A27="","",COUNTIF(C27:I27,"Midi")+COUNTIF(C27:I27,"Soir")+2*COUNTIF(C27:I27,"Coupure"))</f>
        <v/>
      </c>
      <c r="K27" s="15" t="str">
        <f aca="false">IF($A27="","",J27*$C$2)</f>
        <v/>
      </c>
    </row>
    <row r="28" customFormat="false" ht="15" hidden="false" customHeight="false" outlineLevel="0" collapsed="false">
      <c r="A28" s="16" t="s">
        <v>58</v>
      </c>
      <c r="B28" s="9"/>
      <c r="C28" s="9" t="n">
        <f aca="false">COUNTIF(C8:C27,"Midi")+COUNTIF(C8:C27,"Coupure")</f>
        <v>5</v>
      </c>
      <c r="D28" s="9" t="n">
        <f aca="false">COUNTIF(D8:D27,"Midi")+COUNTIF(D8:D27,"Coupure")</f>
        <v>6</v>
      </c>
      <c r="E28" s="9" t="n">
        <f aca="false">COUNTIF(E8:E27,"Midi")+COUNTIF(E8:E27,"Coupure")</f>
        <v>4</v>
      </c>
      <c r="F28" s="9" t="n">
        <f aca="false">COUNTIF(F8:F27,"Midi")+COUNTIF(F8:F27,"Coupure")</f>
        <v>7</v>
      </c>
      <c r="G28" s="9" t="n">
        <f aca="false">COUNTIF(G8:G27,"Midi")+COUNTIF(G8:G27,"Coupure")</f>
        <v>6</v>
      </c>
      <c r="H28" s="9" t="n">
        <f aca="false">COUNTIF(H8:H27,"Midi")+COUNTIF(H8:H27,"Coupure")</f>
        <v>8</v>
      </c>
      <c r="I28" s="9" t="n">
        <f aca="false">COUNTIF(I8:I27,"Midi")+COUNTIF(I8:I27,"Coupure")</f>
        <v>7</v>
      </c>
      <c r="J28" s="9"/>
      <c r="K28" s="9"/>
    </row>
    <row r="29" customFormat="false" ht="15" hidden="false" customHeight="false" outlineLevel="0" collapsed="false">
      <c r="A29" s="16" t="s">
        <v>59</v>
      </c>
      <c r="B29" s="9"/>
      <c r="C29" s="9" t="n">
        <f aca="false">COUNTIF(C8:C27,"Soir")+COUNTIF(C8:C27,"Coupure")</f>
        <v>3</v>
      </c>
      <c r="D29" s="9" t="n">
        <f aca="false">COUNTIF(D8:D27,"Soir")+COUNTIF(D8:D27,"Coupure")</f>
        <v>4</v>
      </c>
      <c r="E29" s="9" t="n">
        <f aca="false">COUNTIF(E8:E27,"Soir")+COUNTIF(E8:E27,"Coupure")</f>
        <v>6</v>
      </c>
      <c r="F29" s="9" t="n">
        <f aca="false">COUNTIF(F8:F27,"Soir")+COUNTIF(F8:F27,"Coupure")</f>
        <v>7</v>
      </c>
      <c r="G29" s="9" t="n">
        <f aca="false">COUNTIF(G8:G27,"Soir")+COUNTIF(G8:G27,"Coupure")</f>
        <v>10</v>
      </c>
      <c r="H29" s="9" t="n">
        <f aca="false">COUNTIF(H8:H27,"Soir")+COUNTIF(H8:H27,"Coupure")</f>
        <v>12</v>
      </c>
      <c r="I29" s="9" t="n">
        <f aca="false">COUNTIF(I8:I27,"Soir")+COUNTIF(I8:I27,"Coupure")</f>
        <v>10</v>
      </c>
      <c r="J29" s="9"/>
      <c r="K29" s="9"/>
    </row>
  </sheetData>
  <conditionalFormatting sqref="C28:I28">
    <cfRule type="cellIs" priority="2" operator="lessThan" aboveAverage="0" equalAverage="0" bottom="0" percent="0" rank="0" text="" dxfId="0">
      <formula>$C$3</formula>
    </cfRule>
  </conditionalFormatting>
  <conditionalFormatting sqref="C29:I29">
    <cfRule type="cellIs" priority="3" operator="lessThan" aboveAverage="0" equalAverage="0" bottom="0" percent="0" rank="0" text="" dxfId="0">
      <formula>$C$4</formula>
    </cfRule>
  </conditionalFormatting>
  <conditionalFormatting sqref="C8:I27">
    <cfRule type="cellIs" priority="4" operator="equal" aboveAverage="0" equalAverage="0" bottom="0" percent="0" rank="0" text="" dxfId="1">
      <formula>"Repos"</formula>
    </cfRule>
  </conditionalFormatting>
  <dataValidations count="2">
    <dataValidation allowBlank="true" error="Choisissez Midi, Soir, Coupure ou Repos." errorStyle="stop" errorTitle="Valeur non reconnue" operator="between" showDropDown="false" showErrorMessage="true" showInputMessage="false" sqref="C8:I27" type="list">
      <formula1>"Midi,Soir,Coupure,Repos"</formula1>
      <formula2>0</formula2>
    </dataValidation>
    <dataValidation allowBlank="true" error="Choisissez Salle, Cuisine ou Bar." errorStyle="stop" errorTitle="Équipe non reconnue" operator="between" showDropDown="false" showErrorMessage="true" showInputMessage="false" sqref="B8:B27" type="list">
      <formula1>"Salle,Cuisine,Bar"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LibreOffice/26.2.6.3$MacOSX_AARCH64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2026-10-06T12:54:24Z</dcterms:created>
  <dc:creator>weplanify.io</dc:creator>
  <dc:description/>
  <dc:language>en-US</dc:language>
  <cp:lastModifiedBy/>
  <dcterms:modified xsi:type="dcterms:W3CDTF">2026-10-06T12:54:24Z</dcterms:modified>
  <cp:revision>0</cp:revision>
  <dc:subject/>
  <dc:title>planning-restaurant.xlsx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